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לקת מכרזים\מכרזים\"/>
    </mc:Choice>
  </mc:AlternateContent>
  <bookViews>
    <workbookView xWindow="0" yWindow="0" windowWidth="25200" windowHeight="11880"/>
  </bookViews>
  <sheets>
    <sheet name="11.1.21" sheetId="1" r:id="rId1"/>
  </sheets>
  <definedNames>
    <definedName name="_xlnm._FilterDatabase" localSheetId="0" hidden="1">'11.1.21'!$B$3:$R$62</definedName>
    <definedName name="_xlnm.Print_Area" localSheetId="0">'11.1.21'!$A$1:$U$125</definedName>
    <definedName name="_xlnm.Print_Titles" localSheetId="0">'11.1.21'!#REF!</definedName>
  </definedNames>
  <calcPr calcId="162913"/>
</workbook>
</file>

<file path=xl/calcChain.xml><?xml version="1.0" encoding="utf-8"?>
<calcChain xmlns="http://schemas.openxmlformats.org/spreadsheetml/2006/main">
  <c r="M123" i="1" l="1"/>
  <c r="M122" i="1"/>
  <c r="M121" i="1"/>
  <c r="M125" i="1" s="1"/>
  <c r="M118" i="1"/>
  <c r="M117" i="1"/>
  <c r="M116" i="1"/>
  <c r="M120" i="1" s="1"/>
  <c r="F112" i="1"/>
  <c r="H112" i="1" s="1"/>
  <c r="M124" i="1" s="1"/>
  <c r="M119" i="1" l="1"/>
  <c r="T52" i="1" l="1"/>
  <c r="T53" i="1"/>
  <c r="T51" i="1"/>
  <c r="T49" i="1"/>
  <c r="T48" i="1"/>
  <c r="T47" i="1"/>
  <c r="Q7" i="1"/>
  <c r="Q9" i="1"/>
  <c r="T30" i="1" l="1"/>
  <c r="T90" i="1" l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89" i="1"/>
  <c r="T87" i="1"/>
  <c r="T85" i="1"/>
  <c r="T83" i="1"/>
  <c r="Q87" i="1"/>
  <c r="Q85" i="1"/>
  <c r="Q83" i="1"/>
  <c r="N87" i="1"/>
  <c r="N85" i="1"/>
  <c r="N83" i="1"/>
  <c r="T81" i="1"/>
  <c r="T80" i="1"/>
  <c r="T79" i="1"/>
  <c r="T78" i="1"/>
  <c r="T77" i="1"/>
  <c r="Q81" i="1"/>
  <c r="Q80" i="1"/>
  <c r="Q79" i="1"/>
  <c r="Q78" i="1"/>
  <c r="Q77" i="1"/>
  <c r="N81" i="1"/>
  <c r="N80" i="1"/>
  <c r="N79" i="1"/>
  <c r="N78" i="1"/>
  <c r="N77" i="1"/>
  <c r="T75" i="1"/>
  <c r="Q75" i="1"/>
  <c r="N75" i="1"/>
  <c r="T70" i="1"/>
  <c r="Q70" i="1"/>
  <c r="N70" i="1"/>
  <c r="T55" i="1"/>
  <c r="T56" i="1"/>
  <c r="T57" i="1"/>
  <c r="T58" i="1"/>
  <c r="T59" i="1"/>
  <c r="T60" i="1"/>
  <c r="T61" i="1"/>
  <c r="T62" i="1"/>
  <c r="T64" i="1"/>
  <c r="T65" i="1"/>
  <c r="T66" i="1"/>
  <c r="T67" i="1"/>
  <c r="Q55" i="1"/>
  <c r="Q56" i="1"/>
  <c r="Q57" i="1"/>
  <c r="Q58" i="1"/>
  <c r="Q59" i="1"/>
  <c r="Q60" i="1"/>
  <c r="Q61" i="1"/>
  <c r="Q62" i="1"/>
  <c r="Q64" i="1"/>
  <c r="Q65" i="1"/>
  <c r="Q66" i="1"/>
  <c r="Q67" i="1"/>
  <c r="N55" i="1"/>
  <c r="N56" i="1"/>
  <c r="N57" i="1"/>
  <c r="N58" i="1"/>
  <c r="N59" i="1"/>
  <c r="N60" i="1"/>
  <c r="N61" i="1"/>
  <c r="N62" i="1"/>
  <c r="N64" i="1"/>
  <c r="N65" i="1"/>
  <c r="N66" i="1"/>
  <c r="N67" i="1"/>
  <c r="Q53" i="1"/>
  <c r="Q52" i="1"/>
  <c r="Q51" i="1"/>
  <c r="N53" i="1"/>
  <c r="N52" i="1"/>
  <c r="N51" i="1"/>
  <c r="Q47" i="1"/>
  <c r="N47" i="1"/>
  <c r="T45" i="1"/>
  <c r="T44" i="1"/>
  <c r="Q45" i="1"/>
  <c r="Q44" i="1"/>
  <c r="N45" i="1"/>
  <c r="N44" i="1"/>
  <c r="T42" i="1"/>
  <c r="T41" i="1"/>
  <c r="T40" i="1"/>
  <c r="T39" i="1"/>
  <c r="T38" i="1"/>
  <c r="Q42" i="1"/>
  <c r="Q41" i="1"/>
  <c r="Q40" i="1"/>
  <c r="Q39" i="1"/>
  <c r="Q38" i="1"/>
  <c r="N42" i="1"/>
  <c r="N41" i="1"/>
  <c r="N40" i="1"/>
  <c r="N39" i="1"/>
  <c r="N38" i="1"/>
  <c r="T35" i="1"/>
  <c r="Q35" i="1"/>
  <c r="N35" i="1"/>
  <c r="T33" i="1"/>
  <c r="Q33" i="1"/>
  <c r="N33" i="1"/>
  <c r="Q30" i="1"/>
  <c r="N30" i="1"/>
  <c r="T29" i="1"/>
  <c r="Q29" i="1"/>
  <c r="N29" i="1"/>
  <c r="T25" i="1"/>
  <c r="Q25" i="1"/>
  <c r="N25" i="1"/>
  <c r="N20" i="1"/>
  <c r="T24" i="1"/>
  <c r="T23" i="1"/>
  <c r="T22" i="1"/>
  <c r="T21" i="1"/>
  <c r="T20" i="1"/>
  <c r="Q20" i="1"/>
  <c r="N24" i="1"/>
  <c r="N23" i="1"/>
  <c r="N22" i="1"/>
  <c r="N21" i="1"/>
  <c r="T18" i="1" l="1"/>
  <c r="Q18" i="1"/>
  <c r="N18" i="1"/>
  <c r="T16" i="1"/>
  <c r="T15" i="1"/>
  <c r="T13" i="1"/>
  <c r="T11" i="1"/>
  <c r="T9" i="1"/>
  <c r="Q16" i="1"/>
  <c r="Q15" i="1"/>
  <c r="Q13" i="1"/>
  <c r="Q11" i="1"/>
  <c r="N16" i="1"/>
  <c r="N15" i="1"/>
  <c r="N13" i="1"/>
  <c r="N11" i="1"/>
  <c r="N9" i="1"/>
  <c r="T7" i="1"/>
  <c r="N7" i="1"/>
</calcChain>
</file>

<file path=xl/sharedStrings.xml><?xml version="1.0" encoding="utf-8"?>
<sst xmlns="http://schemas.openxmlformats.org/spreadsheetml/2006/main" count="437" uniqueCount="211">
  <si>
    <t>ספ'</t>
  </si>
  <si>
    <t>גינוסר</t>
  </si>
  <si>
    <t>האתר</t>
  </si>
  <si>
    <t>מספר לוחות</t>
  </si>
  <si>
    <t>מספר מבנים</t>
  </si>
  <si>
    <t>הערות</t>
  </si>
  <si>
    <t>עלות</t>
  </si>
  <si>
    <t>בדיקה שניה, לאחר תיקון ליקויים</t>
  </si>
  <si>
    <t>גלבוע</t>
  </si>
  <si>
    <t>חיפה</t>
  </si>
  <si>
    <t>ירושלים</t>
  </si>
  <si>
    <t>חדרה</t>
  </si>
  <si>
    <t>עכו</t>
  </si>
  <si>
    <t>טבריה</t>
  </si>
  <si>
    <t>דור</t>
  </si>
  <si>
    <t>צריפין</t>
  </si>
  <si>
    <t>אשדוד</t>
  </si>
  <si>
    <t>בית דגן</t>
  </si>
  <si>
    <t>באר שבע</t>
  </si>
  <si>
    <t>כנות</t>
  </si>
  <si>
    <t>לכיש</t>
  </si>
  <si>
    <t>מס' חוזה</t>
  </si>
  <si>
    <t>מס' מונה</t>
  </si>
  <si>
    <t>גודל חיבור [A]</t>
  </si>
  <si>
    <t>בניין צים</t>
  </si>
  <si>
    <t>1.1</t>
  </si>
  <si>
    <t>קישון</t>
  </si>
  <si>
    <t>כנוי</t>
  </si>
  <si>
    <t>2</t>
  </si>
  <si>
    <t>2.1</t>
  </si>
  <si>
    <t>פז גז</t>
  </si>
  <si>
    <t>לשכה וטרינרית</t>
  </si>
  <si>
    <t>3</t>
  </si>
  <si>
    <t>מחוז מרכז</t>
  </si>
  <si>
    <t>4</t>
  </si>
  <si>
    <t>3.1</t>
  </si>
  <si>
    <t>נמל</t>
  </si>
  <si>
    <t>4.1</t>
  </si>
  <si>
    <t>מחוז גליל גולן</t>
  </si>
  <si>
    <t>5</t>
  </si>
  <si>
    <t>5.1</t>
  </si>
  <si>
    <t>תחנת מחקר</t>
  </si>
  <si>
    <t>6</t>
  </si>
  <si>
    <t>מעגן טבריה</t>
  </si>
  <si>
    <t>6.1</t>
  </si>
  <si>
    <t>7</t>
  </si>
  <si>
    <t>5.2</t>
  </si>
  <si>
    <t>חדר גנרטור</t>
  </si>
  <si>
    <t>באר ב'</t>
  </si>
  <si>
    <t>7.1</t>
  </si>
  <si>
    <t>8</t>
  </si>
  <si>
    <t>מחוז העמקים</t>
  </si>
  <si>
    <t>8.1</t>
  </si>
  <si>
    <t>9</t>
  </si>
  <si>
    <t>9.1</t>
  </si>
  <si>
    <t>חוות צריפין</t>
  </si>
  <si>
    <t>9.2</t>
  </si>
  <si>
    <t>10</t>
  </si>
  <si>
    <t>11</t>
  </si>
  <si>
    <t>10.1</t>
  </si>
  <si>
    <t>10.3</t>
  </si>
  <si>
    <t>10.2</t>
  </si>
  <si>
    <t>10.4</t>
  </si>
  <si>
    <t>11.1</t>
  </si>
  <si>
    <t>12</t>
  </si>
  <si>
    <t>12.1</t>
  </si>
  <si>
    <t>13.1</t>
  </si>
  <si>
    <t>מיניסטריון</t>
  </si>
  <si>
    <t>13</t>
  </si>
  <si>
    <t>14</t>
  </si>
  <si>
    <t>מו"פ לכיש</t>
  </si>
  <si>
    <t>14.1</t>
  </si>
  <si>
    <t>15</t>
  </si>
  <si>
    <t>גילת</t>
  </si>
  <si>
    <t>מחוז נגב</t>
  </si>
  <si>
    <t>15.1</t>
  </si>
  <si>
    <t>סוג</t>
  </si>
  <si>
    <t>גודל</t>
  </si>
  <si>
    <t>משרדים</t>
  </si>
  <si>
    <t>קטן</t>
  </si>
  <si>
    <t>בינוני</t>
  </si>
  <si>
    <t>בריכות דגים</t>
  </si>
  <si>
    <t>גדול</t>
  </si>
  <si>
    <t>מעגן</t>
  </si>
  <si>
    <t>גידולי שדה</t>
  </si>
  <si>
    <t>חוות מטעים</t>
  </si>
  <si>
    <t>הנהלת שו"ט</t>
  </si>
  <si>
    <t>מכון וטרינרי</t>
  </si>
  <si>
    <t>מעבדות</t>
  </si>
  <si>
    <t>פו"ט חדש</t>
  </si>
  <si>
    <t>פו"ט ישן</t>
  </si>
  <si>
    <t>פרמינגר</t>
  </si>
  <si>
    <t>הנהלת הגנה"צ</t>
  </si>
  <si>
    <t>אינטרודוקציה</t>
  </si>
  <si>
    <t>לול</t>
  </si>
  <si>
    <t>מחוז השפלה וההר</t>
  </si>
  <si>
    <t>רפת</t>
  </si>
  <si>
    <t>חקלאות</t>
  </si>
  <si>
    <t>PM</t>
  </si>
  <si>
    <t>16</t>
  </si>
  <si>
    <t>16.1</t>
  </si>
  <si>
    <t>מעברי גבול</t>
  </si>
  <si>
    <t>מעבר גלבוע / ג'למה</t>
  </si>
  <si>
    <t xml:space="preserve">מעבר הבקעה </t>
  </si>
  <si>
    <t>מעבר שער אפרים</t>
  </si>
  <si>
    <t>מעבר ביתוניא</t>
  </si>
  <si>
    <t>מעבר חוצה שומרון</t>
  </si>
  <si>
    <t>מעבר אליהו</t>
  </si>
  <si>
    <t>מעבר רנטיס</t>
  </si>
  <si>
    <t>מעבר א-זעים ירושלים</t>
  </si>
  <si>
    <t>מעבר חיזמה ירושלים</t>
  </si>
  <si>
    <t>מעבר תרקומיה</t>
  </si>
  <si>
    <t>מעבר כרם שלום</t>
  </si>
  <si>
    <t>מעבר מיתר</t>
  </si>
  <si>
    <t>מחסום חוסן / בית"ר</t>
  </si>
  <si>
    <t>8.2</t>
  </si>
  <si>
    <t>ניר דוד</t>
  </si>
  <si>
    <t>1</t>
  </si>
  <si>
    <t>7.2</t>
  </si>
  <si>
    <t>7.3</t>
  </si>
  <si>
    <t>7.4</t>
  </si>
  <si>
    <t>7.5</t>
  </si>
  <si>
    <t>12.2</t>
  </si>
  <si>
    <t>12.3</t>
  </si>
  <si>
    <t>12.4</t>
  </si>
  <si>
    <t>12.5</t>
  </si>
  <si>
    <t>מעבר גלבוע</t>
  </si>
  <si>
    <t>קרית שמונה</t>
  </si>
  <si>
    <t>ראש פינה</t>
  </si>
  <si>
    <t>מחוז גליל-גולן</t>
  </si>
  <si>
    <t>חוות חנניה</t>
  </si>
  <si>
    <t>תחנת הסגר</t>
  </si>
  <si>
    <t>7.6</t>
  </si>
  <si>
    <t>7.7</t>
  </si>
  <si>
    <t>7.8</t>
  </si>
  <si>
    <t>8.3</t>
  </si>
  <si>
    <t>10.5</t>
  </si>
  <si>
    <t>11.2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</si>
  <si>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</si>
  <si>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</si>
  <si>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</si>
  <si>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</si>
  <si>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</si>
  <si>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</si>
  <si>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</si>
  <si>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</si>
  <si>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</si>
  <si>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</si>
  <si>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13.2</t>
  </si>
  <si>
    <t>13.3</t>
  </si>
  <si>
    <t>13.4</t>
  </si>
  <si>
    <t>15.2</t>
  </si>
  <si>
    <t>15.3</t>
  </si>
  <si>
    <t>15.4</t>
  </si>
  <si>
    <t>15.5</t>
  </si>
  <si>
    <t>17</t>
  </si>
  <si>
    <t>17.1</t>
  </si>
  <si>
    <t>18</t>
  </si>
  <si>
    <t>18.1</t>
  </si>
  <si>
    <t>19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</si>
  <si>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</si>
  <si>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</si>
  <si>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</si>
  <si>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</si>
  <si>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</si>
  <si>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</si>
  <si>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</si>
  <si>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</si>
  <si>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</si>
  <si>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</si>
  <si>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</si>
  <si>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</si>
  <si>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19.13</t>
  </si>
  <si>
    <t>19.14</t>
  </si>
  <si>
    <t>19.15</t>
  </si>
  <si>
    <t>19.16</t>
  </si>
  <si>
    <t>19.17</t>
  </si>
  <si>
    <t>19.18</t>
  </si>
  <si>
    <t>19.19</t>
  </si>
  <si>
    <t>התחנה לחקר הסחף</t>
  </si>
  <si>
    <t>12.16</t>
  </si>
  <si>
    <t>בעלות</t>
  </si>
  <si>
    <t>המשרד</t>
  </si>
  <si>
    <t>שכירות</t>
  </si>
  <si>
    <t>X</t>
  </si>
  <si>
    <t>בינוי</t>
  </si>
  <si>
    <t>12.17</t>
  </si>
  <si>
    <t>12.18</t>
  </si>
  <si>
    <t>בדיקה תרמוגרפית</t>
  </si>
  <si>
    <t>התמחור כשסריקה תרמית כלולה בבדיקת בודק</t>
  </si>
  <si>
    <t>נתוני חח"י</t>
  </si>
  <si>
    <t>מחיר מוצע</t>
  </si>
  <si>
    <t>% הנחה</t>
  </si>
  <si>
    <t>מחיר בסיס</t>
  </si>
  <si>
    <t>בדיקה ראשונה, כולל תסקחר מפורט ובדיקה תרמוגרפית</t>
  </si>
  <si>
    <t>בדיקה שניה, לאחר תיקון הליקויים</t>
  </si>
  <si>
    <t>סה"כ</t>
  </si>
  <si>
    <t>סיכום</t>
  </si>
  <si>
    <t>בדיקה ראשונה, כולל תסקיר מפורט ובדיקה תרמוגרפית</t>
  </si>
  <si>
    <t>בדיקה ראשונה, תסקיר מפורט ובדיקה תרמוגרפית</t>
  </si>
  <si>
    <t>עלות [₪ כולל מע"מ]</t>
  </si>
  <si>
    <t>מכרז 28/2021 - לוחות חשמל - בדיקות תקופתיות</t>
  </si>
  <si>
    <t>פירוט</t>
  </si>
  <si>
    <t>יח' בסיס</t>
  </si>
  <si>
    <t>כמות</t>
  </si>
  <si>
    <t>20</t>
  </si>
  <si>
    <t>הנדסת שדה</t>
  </si>
  <si>
    <t>20.1</t>
  </si>
  <si>
    <t>חו"ד / ייעוץ</t>
  </si>
  <si>
    <t>ש"ע</t>
  </si>
  <si>
    <t>מעבר המנהרות / דרך האבות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</si>
</sst>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09]General"/>
  </numFmts>
  <fonts count="16" x14ac:knownFonts="1">
    <font>
      <sz val="10"/>
      <name val="Arial"/>
      <charset val="1"/>
    </font>
    <font>
      <b/>
      <sz val="10"/>
      <color indexed="18"/>
      <name val="Arial"/>
      <family val="2"/>
    </font>
    <font>
      <b/>
      <sz val="25"/>
      <name val="Arial"/>
      <family val="2"/>
    </font>
    <font>
      <b/>
      <sz val="10"/>
      <color indexed="1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5"/>
      <color theme="0"/>
      <name val="Arial"/>
      <family val="2"/>
    </font>
    <font>
      <sz val="11"/>
      <color rgb="FF000000"/>
      <name val="Arial"/>
      <family val="2"/>
      <scheme val="minor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5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7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wrapText="1"/>
    </xf>
  </cellStyleXfs>
  <cellXfs count="421">
    <xf numFmtId="0" fontId="0" fillId="0" borderId="0" xfId="0">
      <alignment wrapText="1"/>
    </xf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>
      <alignment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wrapText="1"/>
    </xf>
    <xf numFmtId="164" fontId="7" fillId="0" borderId="8" xfId="0" applyNumberFormat="1" applyFont="1" applyFill="1" applyBorder="1" applyAlignment="1">
      <alignment horizontal="center" vertical="top" wrapText="1"/>
    </xf>
    <xf numFmtId="164" fontId="7" fillId="0" borderId="9" xfId="0" applyNumberFormat="1" applyFont="1" applyFill="1" applyBorder="1" applyAlignment="1">
      <alignment horizontal="center" vertical="top" wrapText="1"/>
    </xf>
    <xf numFmtId="164" fontId="7" fillId="0" borderId="10" xfId="0" applyNumberFormat="1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9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0" fillId="4" borderId="0" xfId="0" applyFill="1">
      <alignment wrapText="1"/>
    </xf>
    <xf numFmtId="0" fontId="0" fillId="0" borderId="0" xfId="0" applyBorder="1">
      <alignment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3" xfId="0" applyFont="1" applyFill="1" applyBorder="1" applyAlignment="1">
      <alignment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wrapText="1"/>
    </xf>
    <xf numFmtId="0" fontId="6" fillId="5" borderId="19" xfId="0" applyFont="1" applyFill="1" applyBorder="1" applyAlignment="1">
      <alignment horizontal="center"/>
    </xf>
    <xf numFmtId="164" fontId="7" fillId="0" borderId="16" xfId="0" applyNumberFormat="1" applyFont="1" applyFill="1" applyBorder="1" applyAlignment="1">
      <alignment horizontal="center" vertical="top" wrapText="1"/>
    </xf>
    <xf numFmtId="164" fontId="7" fillId="0" borderId="20" xfId="0" applyNumberFormat="1" applyFont="1" applyFill="1" applyBorder="1" applyAlignment="1">
      <alignment horizontal="center" vertical="top" wrapText="1"/>
    </xf>
    <xf numFmtId="0" fontId="6" fillId="5" borderId="16" xfId="0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 wrapText="1"/>
    </xf>
    <xf numFmtId="3" fontId="6" fillId="4" borderId="22" xfId="0" applyNumberFormat="1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/>
    </xf>
    <xf numFmtId="3" fontId="6" fillId="4" borderId="23" xfId="0" applyNumberFormat="1" applyFont="1" applyFill="1" applyBorder="1" applyAlignment="1">
      <alignment horizontal="center"/>
    </xf>
    <xf numFmtId="3" fontId="6" fillId="4" borderId="24" xfId="0" applyNumberFormat="1" applyFont="1" applyFill="1" applyBorder="1" applyAlignment="1">
      <alignment horizontal="center"/>
    </xf>
    <xf numFmtId="3" fontId="6" fillId="4" borderId="26" xfId="0" applyNumberFormat="1" applyFont="1" applyFill="1" applyBorder="1" applyAlignment="1">
      <alignment horizontal="center"/>
    </xf>
    <xf numFmtId="3" fontId="6" fillId="4" borderId="23" xfId="0" applyNumberFormat="1" applyFont="1" applyFill="1" applyBorder="1" applyAlignment="1">
      <alignment horizontal="center" vertical="center"/>
    </xf>
    <xf numFmtId="3" fontId="6" fillId="4" borderId="24" xfId="0" applyNumberFormat="1" applyFont="1" applyFill="1" applyBorder="1" applyAlignment="1">
      <alignment horizontal="center" vertical="center"/>
    </xf>
    <xf numFmtId="164" fontId="7" fillId="4" borderId="27" xfId="0" applyNumberFormat="1" applyFont="1" applyFill="1" applyBorder="1" applyAlignment="1">
      <alignment horizontal="center" vertical="center" wrapText="1"/>
    </xf>
    <xf numFmtId="164" fontId="7" fillId="4" borderId="28" xfId="0" applyNumberFormat="1" applyFont="1" applyFill="1" applyBorder="1" applyAlignment="1">
      <alignment horizontal="center" vertical="center" wrapText="1"/>
    </xf>
    <xf numFmtId="164" fontId="7" fillId="0" borderId="29" xfId="0" applyNumberFormat="1" applyFont="1" applyFill="1" applyBorder="1" applyAlignment="1">
      <alignment horizontal="center" vertical="center" wrapText="1"/>
    </xf>
    <xf numFmtId="164" fontId="7" fillId="0" borderId="28" xfId="0" applyNumberFormat="1" applyFont="1" applyFill="1" applyBorder="1" applyAlignment="1">
      <alignment horizontal="center" vertical="center" wrapText="1"/>
    </xf>
    <xf numFmtId="164" fontId="7" fillId="0" borderId="30" xfId="0" applyNumberFormat="1" applyFont="1" applyFill="1" applyBorder="1" applyAlignment="1">
      <alignment horizontal="center" vertical="center" wrapText="1"/>
    </xf>
    <xf numFmtId="164" fontId="7" fillId="4" borderId="28" xfId="0" applyNumberFormat="1" applyFont="1" applyFill="1" applyBorder="1" applyAlignment="1">
      <alignment horizontal="center" vertical="top" wrapText="1"/>
    </xf>
    <xf numFmtId="164" fontId="7" fillId="0" borderId="28" xfId="0" applyNumberFormat="1" applyFont="1" applyFill="1" applyBorder="1" applyAlignment="1">
      <alignment horizontal="center" vertical="top" wrapText="1"/>
    </xf>
    <xf numFmtId="164" fontId="7" fillId="4" borderId="30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7" fillId="0" borderId="32" xfId="0" applyNumberFormat="1" applyFont="1" applyFill="1" applyBorder="1" applyAlignment="1">
      <alignment horizontal="center" vertical="top" wrapText="1"/>
    </xf>
    <xf numFmtId="49" fontId="7" fillId="0" borderId="32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top" wrapText="1"/>
    </xf>
    <xf numFmtId="49" fontId="7" fillId="0" borderId="36" xfId="0" applyNumberFormat="1" applyFont="1" applyFill="1" applyBorder="1" applyAlignment="1">
      <alignment horizontal="center" vertical="top" wrapText="1"/>
    </xf>
    <xf numFmtId="49" fontId="7" fillId="0" borderId="37" xfId="0" applyNumberFormat="1" applyFont="1" applyFill="1" applyBorder="1" applyAlignment="1">
      <alignment horizontal="center" vertical="top" wrapText="1"/>
    </xf>
    <xf numFmtId="164" fontId="7" fillId="4" borderId="20" xfId="0" applyNumberFormat="1" applyFont="1" applyFill="1" applyBorder="1" applyAlignment="1">
      <alignment horizontal="center" vertical="top" wrapText="1"/>
    </xf>
    <xf numFmtId="164" fontId="7" fillId="4" borderId="38" xfId="0" applyNumberFormat="1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/>
    </xf>
    <xf numFmtId="3" fontId="8" fillId="2" borderId="40" xfId="0" applyNumberFormat="1" applyFont="1" applyFill="1" applyBorder="1" applyAlignment="1">
      <alignment horizontal="center" vertical="center" wrapText="1"/>
    </xf>
    <xf numFmtId="3" fontId="6" fillId="0" borderId="41" xfId="0" applyNumberFormat="1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3" fontId="8" fillId="2" borderId="31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7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right" vertical="center" wrapText="1"/>
    </xf>
    <xf numFmtId="3" fontId="6" fillId="0" borderId="33" xfId="0" applyNumberFormat="1" applyFont="1" applyBorder="1" applyAlignment="1">
      <alignment horizontal="right" wrapText="1"/>
    </xf>
    <xf numFmtId="164" fontId="7" fillId="4" borderId="33" xfId="0" applyNumberFormat="1" applyFont="1" applyFill="1" applyBorder="1" applyAlignment="1">
      <alignment horizontal="right" vertical="top" wrapText="1"/>
    </xf>
    <xf numFmtId="164" fontId="7" fillId="0" borderId="35" xfId="0" applyNumberFormat="1" applyFont="1" applyFill="1" applyBorder="1" applyAlignment="1">
      <alignment horizontal="right" vertical="top" wrapText="1"/>
    </xf>
    <xf numFmtId="164" fontId="7" fillId="0" borderId="33" xfId="0" applyNumberFormat="1" applyFont="1" applyFill="1" applyBorder="1" applyAlignment="1">
      <alignment horizontal="right" vertical="top" wrapText="1"/>
    </xf>
    <xf numFmtId="0" fontId="6" fillId="0" borderId="35" xfId="0" applyFont="1" applyBorder="1" applyAlignment="1">
      <alignment horizontal="right" vertical="center" wrapText="1"/>
    </xf>
    <xf numFmtId="3" fontId="6" fillId="0" borderId="35" xfId="0" applyNumberFormat="1" applyFont="1" applyBorder="1" applyAlignment="1">
      <alignment horizontal="right" vertical="center" wrapText="1"/>
    </xf>
    <xf numFmtId="3" fontId="6" fillId="0" borderId="33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3" fontId="6" fillId="0" borderId="0" xfId="0" applyNumberFormat="1" applyFont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wrapText="1"/>
    </xf>
    <xf numFmtId="3" fontId="11" fillId="0" borderId="79" xfId="0" applyNumberFormat="1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3" fontId="11" fillId="0" borderId="89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wrapText="1"/>
    </xf>
    <xf numFmtId="3" fontId="11" fillId="0" borderId="93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" fontId="6" fillId="4" borderId="26" xfId="0" applyNumberFormat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3" fontId="6" fillId="0" borderId="86" xfId="0" applyNumberFormat="1" applyFont="1" applyBorder="1" applyAlignment="1">
      <alignment horizontal="center" vertical="center" wrapText="1"/>
    </xf>
    <xf numFmtId="3" fontId="11" fillId="0" borderId="81" xfId="0" applyNumberFormat="1" applyFont="1" applyBorder="1" applyAlignment="1">
      <alignment horizontal="center" vertical="center" wrapText="1"/>
    </xf>
    <xf numFmtId="3" fontId="11" fillId="0" borderId="94" xfId="0" applyNumberFormat="1" applyFont="1" applyBorder="1" applyAlignment="1">
      <alignment horizontal="center" vertical="center" wrapText="1"/>
    </xf>
    <xf numFmtId="3" fontId="11" fillId="0" borderId="58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/>
    </xf>
    <xf numFmtId="3" fontId="6" fillId="0" borderId="71" xfId="0" applyNumberFormat="1" applyFont="1" applyBorder="1" applyAlignment="1">
      <alignment horizontal="center" vertical="center" wrapText="1"/>
    </xf>
    <xf numFmtId="3" fontId="11" fillId="0" borderId="72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3" fontId="11" fillId="0" borderId="85" xfId="0" applyNumberFormat="1" applyFont="1" applyBorder="1" applyAlignment="1">
      <alignment horizontal="center" vertical="center" wrapText="1"/>
    </xf>
    <xf numFmtId="9" fontId="10" fillId="6" borderId="88" xfId="0" applyNumberFormat="1" applyFont="1" applyFill="1" applyBorder="1" applyAlignment="1">
      <alignment horizontal="center" vertical="center" wrapText="1"/>
    </xf>
    <xf numFmtId="9" fontId="10" fillId="6" borderId="43" xfId="0" applyNumberFormat="1" applyFont="1" applyFill="1" applyBorder="1" applyAlignment="1">
      <alignment horizontal="center" vertical="center" wrapText="1"/>
    </xf>
    <xf numFmtId="9" fontId="10" fillId="6" borderId="2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3" fontId="6" fillId="0" borderId="69" xfId="0" applyNumberFormat="1" applyFont="1" applyBorder="1" applyAlignment="1">
      <alignment horizontal="center" vertical="center" wrapText="1"/>
    </xf>
    <xf numFmtId="9" fontId="10" fillId="6" borderId="98" xfId="0" applyNumberFormat="1" applyFont="1" applyFill="1" applyBorder="1" applyAlignment="1">
      <alignment horizontal="center" vertical="center" wrapText="1"/>
    </xf>
    <xf numFmtId="3" fontId="11" fillId="0" borderId="21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3" fontId="11" fillId="0" borderId="23" xfId="0" applyNumberFormat="1" applyFont="1" applyBorder="1" applyAlignment="1">
      <alignment horizontal="center" vertical="center" wrapText="1"/>
    </xf>
    <xf numFmtId="9" fontId="10" fillId="6" borderId="13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100" xfId="0" applyNumberFormat="1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 wrapText="1"/>
    </xf>
    <xf numFmtId="9" fontId="10" fillId="6" borderId="12" xfId="0" applyNumberFormat="1" applyFont="1" applyFill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3" fontId="11" fillId="0" borderId="84" xfId="0" applyNumberFormat="1" applyFont="1" applyBorder="1" applyAlignment="1">
      <alignment horizontal="center" vertical="center" wrapText="1"/>
    </xf>
    <xf numFmtId="3" fontId="11" fillId="0" borderId="33" xfId="0" applyNumberFormat="1" applyFont="1" applyBorder="1" applyAlignment="1">
      <alignment horizontal="center" vertical="center" wrapText="1"/>
    </xf>
    <xf numFmtId="49" fontId="0" fillId="0" borderId="98" xfId="0" applyNumberFormat="1" applyBorder="1" applyAlignment="1">
      <alignment horizontal="center" wrapText="1"/>
    </xf>
    <xf numFmtId="0" fontId="0" fillId="0" borderId="98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3" fontId="0" fillId="0" borderId="53" xfId="0" applyNumberFormat="1" applyBorder="1" applyAlignment="1">
      <alignment horizontal="center" wrapText="1"/>
    </xf>
    <xf numFmtId="9" fontId="0" fillId="0" borderId="53" xfId="0" applyNumberFormat="1" applyBorder="1" applyAlignment="1">
      <alignment horizontal="center" wrapText="1"/>
    </xf>
    <xf numFmtId="0" fontId="0" fillId="0" borderId="53" xfId="0" applyBorder="1" applyAlignment="1">
      <alignment horizontal="right" wrapText="1"/>
    </xf>
    <xf numFmtId="3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0" fontId="12" fillId="0" borderId="101" xfId="0" applyFont="1" applyBorder="1" applyAlignment="1">
      <alignment horizontal="center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>
      <alignment wrapText="1"/>
    </xf>
    <xf numFmtId="0" fontId="12" fillId="0" borderId="32" xfId="0" applyFont="1" applyBorder="1" applyAlignment="1">
      <alignment horizontal="center" wrapText="1"/>
    </xf>
    <xf numFmtId="0" fontId="12" fillId="0" borderId="102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102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0" fillId="3" borderId="82" xfId="0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9" fontId="10" fillId="6" borderId="43" xfId="0" applyNumberFormat="1" applyFont="1" applyFill="1" applyBorder="1" applyAlignment="1">
      <alignment horizontal="center" vertical="center" wrapText="1"/>
    </xf>
    <xf numFmtId="9" fontId="10" fillId="6" borderId="13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11" fillId="0" borderId="58" xfId="0" applyNumberFormat="1" applyFont="1" applyBorder="1" applyAlignment="1">
      <alignment horizontal="center" vertical="center" wrapText="1"/>
    </xf>
    <xf numFmtId="3" fontId="5" fillId="4" borderId="10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wrapText="1"/>
    </xf>
    <xf numFmtId="3" fontId="6" fillId="4" borderId="0" xfId="0" applyNumberFormat="1" applyFont="1" applyFill="1" applyBorder="1" applyAlignment="1">
      <alignment horizontal="center" vertical="center" wrapText="1"/>
    </xf>
    <xf numFmtId="9" fontId="10" fillId="4" borderId="0" xfId="0" applyNumberFormat="1" applyFont="1" applyFill="1" applyBorder="1" applyAlignment="1">
      <alignment horizontal="center" vertical="center" wrapText="1"/>
    </xf>
    <xf numFmtId="3" fontId="11" fillId="4" borderId="0" xfId="0" applyNumberFormat="1" applyFont="1" applyFill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right" vertical="center" wrapText="1"/>
    </xf>
    <xf numFmtId="0" fontId="14" fillId="3" borderId="66" xfId="0" applyFont="1" applyFill="1" applyBorder="1" applyAlignment="1">
      <alignment horizontal="center" vertical="center" wrapText="1" readingOrder="2"/>
    </xf>
    <xf numFmtId="0" fontId="5" fillId="3" borderId="45" xfId="0" applyFont="1" applyFill="1" applyBorder="1" applyAlignment="1">
      <alignment horizontal="center" vertical="center" wrapText="1" readingOrder="2"/>
    </xf>
    <xf numFmtId="0" fontId="5" fillId="3" borderId="63" xfId="0" applyFont="1" applyFill="1" applyBorder="1" applyAlignment="1">
      <alignment horizontal="center" vertical="center" wrapText="1" readingOrder="2"/>
    </xf>
    <xf numFmtId="0" fontId="14" fillId="4" borderId="0" xfId="0" applyFont="1" applyFill="1" applyBorder="1" applyAlignment="1">
      <alignment horizontal="center" vertical="center" wrapText="1" readingOrder="2"/>
    </xf>
    <xf numFmtId="0" fontId="5" fillId="4" borderId="0" xfId="0" applyFont="1" applyFill="1" applyBorder="1" applyAlignment="1">
      <alignment horizontal="center" vertical="center" wrapText="1" readingOrder="2"/>
    </xf>
    <xf numFmtId="49" fontId="8" fillId="2" borderId="40" xfId="0" applyNumberFormat="1" applyFont="1" applyFill="1" applyBorder="1" applyAlignment="1">
      <alignment horizontal="center" vertical="center" wrapText="1"/>
    </xf>
    <xf numFmtId="0" fontId="8" fillId="4" borderId="10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3" fontId="8" fillId="4" borderId="0" xfId="0" applyNumberFormat="1" applyFont="1" applyFill="1" applyBorder="1" applyAlignment="1">
      <alignment horizontal="center" vertical="center" wrapText="1"/>
    </xf>
    <xf numFmtId="9" fontId="8" fillId="4" borderId="0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3" fontId="6" fillId="4" borderId="11" xfId="0" applyNumberFormat="1" applyFont="1" applyFill="1" applyBorder="1" applyAlignment="1">
      <alignment horizontal="center" vertical="center" wrapText="1"/>
    </xf>
    <xf numFmtId="3" fontId="11" fillId="0" borderId="31" xfId="0" applyNumberFormat="1" applyFont="1" applyBorder="1" applyAlignment="1">
      <alignment horizontal="center" vertical="center" wrapText="1"/>
    </xf>
    <xf numFmtId="3" fontId="6" fillId="4" borderId="100" xfId="0" applyNumberFormat="1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 vertical="center"/>
    </xf>
    <xf numFmtId="0" fontId="6" fillId="4" borderId="0" xfId="0" applyFont="1" applyFill="1" applyBorder="1">
      <alignment wrapText="1"/>
    </xf>
    <xf numFmtId="0" fontId="6" fillId="0" borderId="0" xfId="0" applyFont="1">
      <alignment wrapText="1"/>
    </xf>
    <xf numFmtId="49" fontId="0" fillId="0" borderId="62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49" fontId="12" fillId="0" borderId="0" xfId="0" applyNumberFormat="1" applyFont="1" applyBorder="1" applyAlignment="1">
      <alignment horizontal="center" wrapText="1"/>
    </xf>
    <xf numFmtId="0" fontId="12" fillId="0" borderId="56" xfId="0" applyFont="1" applyBorder="1" applyAlignment="1">
      <alignment horizontal="center" wrapText="1"/>
    </xf>
    <xf numFmtId="0" fontId="12" fillId="0" borderId="36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31" xfId="0" applyNumberFormat="1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right" wrapText="1"/>
    </xf>
    <xf numFmtId="0" fontId="12" fillId="0" borderId="21" xfId="0" applyFont="1" applyBorder="1" applyAlignment="1">
      <alignment horizontal="right" wrapText="1"/>
    </xf>
    <xf numFmtId="0" fontId="12" fillId="0" borderId="10" xfId="0" applyFont="1" applyBorder="1" applyAlignment="1">
      <alignment horizontal="right" wrapText="1"/>
    </xf>
    <xf numFmtId="0" fontId="12" fillId="0" borderId="79" xfId="0" applyFont="1" applyBorder="1" applyAlignment="1">
      <alignment horizontal="right" wrapText="1"/>
    </xf>
    <xf numFmtId="0" fontId="0" fillId="3" borderId="63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12" fillId="0" borderId="105" xfId="0" applyNumberFormat="1" applyFont="1" applyBorder="1" applyAlignment="1">
      <alignment horizontal="center" wrapText="1"/>
    </xf>
    <xf numFmtId="3" fontId="12" fillId="0" borderId="0" xfId="0" applyNumberFormat="1" applyFont="1" applyBorder="1" applyAlignment="1">
      <alignment horizontal="center" wrapText="1"/>
    </xf>
    <xf numFmtId="3" fontId="12" fillId="0" borderId="56" xfId="0" applyNumberFormat="1" applyFont="1" applyBorder="1" applyAlignment="1">
      <alignment horizontal="center" wrapText="1"/>
    </xf>
    <xf numFmtId="3" fontId="12" fillId="0" borderId="92" xfId="0" applyNumberFormat="1" applyFont="1" applyBorder="1" applyAlignment="1">
      <alignment horizontal="center" wrapText="1"/>
    </xf>
    <xf numFmtId="3" fontId="12" fillId="0" borderId="79" xfId="0" applyNumberFormat="1" applyFont="1" applyBorder="1" applyAlignment="1">
      <alignment horizontal="center" wrapText="1"/>
    </xf>
    <xf numFmtId="3" fontId="12" fillId="0" borderId="33" xfId="0" applyNumberFormat="1" applyFont="1" applyBorder="1" applyAlignment="1">
      <alignment horizont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90" xfId="0" applyFont="1" applyBorder="1" applyAlignment="1">
      <alignment horizontal="right" wrapText="1"/>
    </xf>
    <xf numFmtId="0" fontId="12" fillId="0" borderId="38" xfId="0" applyFont="1" applyBorder="1" applyAlignment="1">
      <alignment horizontal="right" wrapText="1"/>
    </xf>
    <xf numFmtId="0" fontId="12" fillId="0" borderId="72" xfId="0" applyFont="1" applyBorder="1" applyAlignment="1">
      <alignment horizontal="right" wrapText="1"/>
    </xf>
    <xf numFmtId="3" fontId="12" fillId="0" borderId="103" xfId="0" applyNumberFormat="1" applyFont="1" applyBorder="1" applyAlignment="1">
      <alignment horizontal="center" wrapText="1"/>
    </xf>
    <xf numFmtId="3" fontId="12" fillId="0" borderId="72" xfId="0" applyNumberFormat="1" applyFont="1" applyBorder="1" applyAlignment="1">
      <alignment horizontal="center" wrapText="1"/>
    </xf>
    <xf numFmtId="3" fontId="12" fillId="0" borderId="73" xfId="0" applyNumberFormat="1" applyFont="1" applyBorder="1" applyAlignment="1">
      <alignment horizontal="center" wrapText="1"/>
    </xf>
    <xf numFmtId="9" fontId="10" fillId="6" borderId="43" xfId="0" applyNumberFormat="1" applyFont="1" applyFill="1" applyBorder="1" applyAlignment="1">
      <alignment horizontal="center" vertical="center" wrapText="1"/>
    </xf>
    <xf numFmtId="9" fontId="10" fillId="6" borderId="44" xfId="0" applyNumberFormat="1" applyFont="1" applyFill="1" applyBorder="1" applyAlignment="1">
      <alignment horizontal="center" vertical="center" wrapText="1"/>
    </xf>
    <xf numFmtId="9" fontId="10" fillId="6" borderId="46" xfId="0" applyNumberFormat="1" applyFont="1" applyFill="1" applyBorder="1" applyAlignment="1">
      <alignment horizontal="center" vertical="center" wrapText="1"/>
    </xf>
    <xf numFmtId="3" fontId="11" fillId="0" borderId="94" xfId="0" applyNumberFormat="1" applyFont="1" applyBorder="1" applyAlignment="1">
      <alignment horizontal="center" vertical="center" wrapText="1"/>
    </xf>
    <xf numFmtId="3" fontId="11" fillId="0" borderId="95" xfId="0" applyNumberFormat="1" applyFont="1" applyBorder="1" applyAlignment="1">
      <alignment horizontal="center" vertical="center" wrapText="1"/>
    </xf>
    <xf numFmtId="3" fontId="11" fillId="0" borderId="25" xfId="0" applyNumberFormat="1" applyFont="1" applyBorder="1" applyAlignment="1">
      <alignment horizontal="center" vertical="center" wrapText="1"/>
    </xf>
    <xf numFmtId="3" fontId="11" fillId="0" borderId="58" xfId="0" applyNumberFormat="1" applyFont="1" applyBorder="1" applyAlignment="1">
      <alignment horizontal="center" vertical="center" wrapText="1"/>
    </xf>
    <xf numFmtId="3" fontId="11" fillId="0" borderId="59" xfId="0" applyNumberFormat="1" applyFont="1" applyBorder="1" applyAlignment="1">
      <alignment horizontal="center" vertical="center" wrapText="1"/>
    </xf>
    <xf numFmtId="3" fontId="11" fillId="0" borderId="60" xfId="0" applyNumberFormat="1" applyFont="1" applyBorder="1" applyAlignment="1">
      <alignment horizontal="center" vertical="center" wrapText="1"/>
    </xf>
    <xf numFmtId="3" fontId="11" fillId="0" borderId="42" xfId="0" applyNumberFormat="1" applyFont="1" applyBorder="1" applyAlignment="1">
      <alignment horizontal="center" vertical="center" wrapText="1"/>
    </xf>
    <xf numFmtId="9" fontId="10" fillId="6" borderId="45" xfId="0" applyNumberFormat="1" applyFont="1" applyFill="1" applyBorder="1" applyAlignment="1">
      <alignment horizontal="center" vertical="center" wrapText="1"/>
    </xf>
    <xf numFmtId="3" fontId="6" fillId="0" borderId="94" xfId="0" applyNumberFormat="1" applyFont="1" applyBorder="1" applyAlignment="1">
      <alignment horizontal="center" vertical="center" wrapText="1"/>
    </xf>
    <xf numFmtId="3" fontId="6" fillId="0" borderId="95" xfId="0" applyNumberFormat="1" applyFont="1" applyBorder="1" applyAlignment="1">
      <alignment horizontal="center" vertical="center" wrapText="1"/>
    </xf>
    <xf numFmtId="3" fontId="6" fillId="0" borderId="96" xfId="0" applyNumberFormat="1" applyFont="1" applyBorder="1" applyAlignment="1">
      <alignment horizontal="center" vertical="center" wrapText="1"/>
    </xf>
    <xf numFmtId="3" fontId="6" fillId="0" borderId="58" xfId="0" applyNumberFormat="1" applyFont="1" applyBorder="1" applyAlignment="1">
      <alignment horizontal="center" vertical="center" wrapText="1"/>
    </xf>
    <xf numFmtId="3" fontId="6" fillId="0" borderId="59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wrapText="1"/>
    </xf>
    <xf numFmtId="3" fontId="6" fillId="0" borderId="77" xfId="0" applyNumberFormat="1" applyFont="1" applyBorder="1" applyAlignment="1">
      <alignment horizontal="right" vertical="center" wrapText="1"/>
    </xf>
    <xf numFmtId="3" fontId="6" fillId="0" borderId="75" xfId="0" applyNumberFormat="1" applyFont="1" applyBorder="1" applyAlignment="1">
      <alignment horizontal="right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164" fontId="7" fillId="4" borderId="43" xfId="0" applyNumberFormat="1" applyFont="1" applyFill="1" applyBorder="1" applyAlignment="1">
      <alignment horizontal="center" vertical="center" wrapText="1"/>
    </xf>
    <xf numFmtId="164" fontId="7" fillId="4" borderId="44" xfId="0" applyNumberFormat="1" applyFont="1" applyFill="1" applyBorder="1" applyAlignment="1">
      <alignment horizontal="center" vertical="center" wrapText="1"/>
    </xf>
    <xf numFmtId="164" fontId="7" fillId="4" borderId="46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164" fontId="7" fillId="0" borderId="44" xfId="0" applyNumberFormat="1" applyFont="1" applyFill="1" applyBorder="1" applyAlignment="1">
      <alignment horizontal="center" vertical="center" wrapText="1"/>
    </xf>
    <xf numFmtId="164" fontId="7" fillId="0" borderId="45" xfId="0" applyNumberFormat="1" applyFont="1" applyFill="1" applyBorder="1" applyAlignment="1">
      <alignment horizontal="center" vertical="center" wrapText="1"/>
    </xf>
    <xf numFmtId="164" fontId="7" fillId="0" borderId="46" xfId="0" applyNumberFormat="1" applyFont="1" applyFill="1" applyBorder="1" applyAlignment="1">
      <alignment horizontal="center" vertical="center" wrapText="1"/>
    </xf>
    <xf numFmtId="164" fontId="7" fillId="4" borderId="45" xfId="0" applyNumberFormat="1" applyFont="1" applyFill="1" applyBorder="1" applyAlignment="1">
      <alignment horizontal="center" vertical="center" wrapText="1"/>
    </xf>
    <xf numFmtId="3" fontId="6" fillId="0" borderId="47" xfId="0" applyNumberFormat="1" applyFont="1" applyFill="1" applyBorder="1" applyAlignment="1">
      <alignment horizontal="right" vertical="center" wrapText="1"/>
    </xf>
    <xf numFmtId="0" fontId="6" fillId="0" borderId="56" xfId="0" applyFont="1" applyFill="1" applyBorder="1" applyAlignment="1">
      <alignment horizontal="right" vertical="center" wrapText="1"/>
    </xf>
    <xf numFmtId="0" fontId="6" fillId="0" borderId="48" xfId="0" applyFont="1" applyFill="1" applyBorder="1" applyAlignment="1">
      <alignment horizontal="right" vertical="center" wrapText="1"/>
    </xf>
    <xf numFmtId="9" fontId="10" fillId="6" borderId="13" xfId="0" applyNumberFormat="1" applyFont="1" applyFill="1" applyBorder="1" applyAlignment="1">
      <alignment horizontal="center" vertical="center" wrapText="1"/>
    </xf>
    <xf numFmtId="3" fontId="11" fillId="0" borderId="26" xfId="0" applyNumberFormat="1" applyFont="1" applyBorder="1" applyAlignment="1">
      <alignment horizontal="center" vertical="center" wrapText="1"/>
    </xf>
    <xf numFmtId="3" fontId="11" fillId="0" borderId="64" xfId="0" applyNumberFormat="1" applyFont="1" applyBorder="1" applyAlignment="1">
      <alignment horizontal="center" vertical="center" wrapText="1"/>
    </xf>
    <xf numFmtId="3" fontId="11" fillId="0" borderId="96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  <xf numFmtId="3" fontId="6" fillId="0" borderId="57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47" xfId="0" applyNumberFormat="1" applyFont="1" applyBorder="1" applyAlignment="1">
      <alignment horizontal="right" vertical="center" wrapText="1"/>
    </xf>
    <xf numFmtId="0" fontId="6" fillId="0" borderId="56" xfId="0" applyFont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3" fontId="6" fillId="0" borderId="52" xfId="0" applyNumberFormat="1" applyFont="1" applyBorder="1" applyAlignment="1">
      <alignment horizontal="center" vertical="center" wrapText="1"/>
    </xf>
    <xf numFmtId="3" fontId="6" fillId="0" borderId="53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/>
    </xf>
    <xf numFmtId="3" fontId="6" fillId="0" borderId="55" xfId="0" applyNumberFormat="1" applyFont="1" applyBorder="1" applyAlignment="1">
      <alignment horizontal="center" vertical="center" wrapText="1"/>
    </xf>
    <xf numFmtId="0" fontId="6" fillId="0" borderId="48" xfId="0" applyFont="1" applyBorder="1" applyAlignment="1">
      <alignment horizontal="right" vertical="center" wrapText="1"/>
    </xf>
    <xf numFmtId="164" fontId="7" fillId="4" borderId="18" xfId="0" applyNumberFormat="1" applyFont="1" applyFill="1" applyBorder="1" applyAlignment="1">
      <alignment horizontal="center" vertical="center" wrapText="1"/>
    </xf>
    <xf numFmtId="164" fontId="7" fillId="4" borderId="57" xfId="0" applyNumberFormat="1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164" fontId="7" fillId="4" borderId="47" xfId="0" applyNumberFormat="1" applyFont="1" applyFill="1" applyBorder="1" applyAlignment="1">
      <alignment horizontal="right" vertical="center" wrapText="1"/>
    </xf>
    <xf numFmtId="164" fontId="7" fillId="4" borderId="56" xfId="0" applyNumberFormat="1" applyFont="1" applyFill="1" applyBorder="1" applyAlignment="1">
      <alignment horizontal="right" vertical="center" wrapText="1"/>
    </xf>
    <xf numFmtId="164" fontId="7" fillId="4" borderId="35" xfId="0" applyNumberFormat="1" applyFont="1" applyFill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164" fontId="7" fillId="0" borderId="74" xfId="0" applyNumberFormat="1" applyFont="1" applyFill="1" applyBorder="1" applyAlignment="1">
      <alignment horizontal="right" vertical="center" wrapText="1"/>
    </xf>
    <xf numFmtId="164" fontId="7" fillId="0" borderId="75" xfId="0" applyNumberFormat="1" applyFont="1" applyFill="1" applyBorder="1" applyAlignment="1">
      <alignment horizontal="right" vertical="center" wrapText="1"/>
    </xf>
    <xf numFmtId="164" fontId="7" fillId="0" borderId="76" xfId="0" applyNumberFormat="1" applyFont="1" applyFill="1" applyBorder="1" applyAlignment="1">
      <alignment horizontal="right" vertical="center" wrapText="1"/>
    </xf>
    <xf numFmtId="164" fontId="7" fillId="4" borderId="48" xfId="0" applyNumberFormat="1" applyFont="1" applyFill="1" applyBorder="1" applyAlignment="1">
      <alignment horizontal="right" vertical="center" wrapText="1"/>
    </xf>
    <xf numFmtId="164" fontId="7" fillId="4" borderId="61" xfId="0" applyNumberFormat="1" applyFont="1" applyFill="1" applyBorder="1" applyAlignment="1">
      <alignment horizontal="center" vertical="center" wrapText="1"/>
    </xf>
    <xf numFmtId="164" fontId="7" fillId="4" borderId="62" xfId="0" applyNumberFormat="1" applyFont="1" applyFill="1" applyBorder="1" applyAlignment="1">
      <alignment horizontal="center" vertical="center" wrapText="1"/>
    </xf>
    <xf numFmtId="164" fontId="7" fillId="4" borderId="7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164" fontId="7" fillId="0" borderId="62" xfId="0" applyNumberFormat="1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center" vertical="center" wrapText="1"/>
    </xf>
    <xf numFmtId="3" fontId="6" fillId="0" borderId="97" xfId="0" applyNumberFormat="1" applyFont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center" vertical="center" wrapText="1"/>
    </xf>
    <xf numFmtId="164" fontId="7" fillId="0" borderId="63" xfId="0" applyNumberFormat="1" applyFont="1" applyFill="1" applyBorder="1" applyAlignment="1">
      <alignment horizontal="center" vertical="center" wrapText="1"/>
    </xf>
    <xf numFmtId="164" fontId="7" fillId="4" borderId="63" xfId="0" applyNumberFormat="1" applyFont="1" applyFill="1" applyBorder="1" applyAlignment="1">
      <alignment horizontal="center" vertical="center" wrapText="1"/>
    </xf>
    <xf numFmtId="164" fontId="7" fillId="0" borderId="78" xfId="0" applyNumberFormat="1" applyFont="1" applyFill="1" applyBorder="1" applyAlignment="1">
      <alignment horizontal="right" vertical="center" wrapText="1"/>
    </xf>
    <xf numFmtId="164" fontId="7" fillId="4" borderId="52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164" fontId="7" fillId="0" borderId="57" xfId="0" applyNumberFormat="1" applyFont="1" applyFill="1" applyBorder="1" applyAlignment="1">
      <alignment horizontal="center" vertical="center" wrapText="1"/>
    </xf>
    <xf numFmtId="164" fontId="7" fillId="0" borderId="52" xfId="0" applyNumberFormat="1" applyFont="1" applyFill="1" applyBorder="1" applyAlignment="1">
      <alignment horizontal="center" vertical="center" wrapText="1"/>
    </xf>
    <xf numFmtId="164" fontId="7" fillId="4" borderId="43" xfId="0" applyNumberFormat="1" applyFont="1" applyFill="1" applyBorder="1" applyAlignment="1">
      <alignment horizontal="center" vertical="top" wrapText="1"/>
    </xf>
    <xf numFmtId="164" fontId="7" fillId="4" borderId="45" xfId="0" applyNumberFormat="1" applyFont="1" applyFill="1" applyBorder="1" applyAlignment="1">
      <alignment horizontal="center" vertical="top" wrapText="1"/>
    </xf>
    <xf numFmtId="49" fontId="7" fillId="0" borderId="67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7" fillId="0" borderId="68" xfId="0" applyNumberFormat="1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center" vertical="center" wrapText="1"/>
    </xf>
    <xf numFmtId="3" fontId="6" fillId="0" borderId="99" xfId="0" applyNumberFormat="1" applyFont="1" applyBorder="1" applyAlignment="1">
      <alignment horizontal="center" vertical="center" wrapText="1"/>
    </xf>
    <xf numFmtId="3" fontId="6" fillId="0" borderId="100" xfId="0" applyNumberFormat="1" applyFont="1" applyBorder="1" applyAlignment="1">
      <alignment horizontal="center" vertical="center" wrapText="1"/>
    </xf>
    <xf numFmtId="3" fontId="6" fillId="0" borderId="82" xfId="0" applyNumberFormat="1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49" fontId="3" fillId="3" borderId="49" xfId="0" applyNumberFormat="1" applyFont="1" applyFill="1" applyBorder="1" applyAlignment="1">
      <alignment horizontal="center" vertical="center" wrapText="1"/>
    </xf>
    <xf numFmtId="49" fontId="3" fillId="3" borderId="50" xfId="0" applyNumberFormat="1" applyFont="1" applyFill="1" applyBorder="1" applyAlignment="1">
      <alignment horizontal="center" vertical="center" wrapText="1"/>
    </xf>
    <xf numFmtId="49" fontId="3" fillId="3" borderId="51" xfId="0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3" fontId="5" fillId="3" borderId="81" xfId="0" applyNumberFormat="1" applyFont="1" applyFill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 wrapText="1"/>
    </xf>
    <xf numFmtId="3" fontId="5" fillId="3" borderId="55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57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vertical="center" wrapText="1"/>
    </xf>
    <xf numFmtId="0" fontId="5" fillId="5" borderId="64" xfId="0" applyFont="1" applyFill="1" applyBorder="1" applyAlignment="1">
      <alignment horizontal="center" vertical="center" wrapText="1"/>
    </xf>
    <xf numFmtId="0" fontId="5" fillId="5" borderId="59" xfId="0" applyFont="1" applyFill="1" applyBorder="1" applyAlignment="1">
      <alignment horizontal="center" vertical="center" wrapText="1"/>
    </xf>
    <xf numFmtId="0" fontId="5" fillId="5" borderId="60" xfId="0" applyFont="1" applyFill="1" applyBorder="1" applyAlignment="1">
      <alignment horizontal="center" vertical="center" wrapText="1"/>
    </xf>
    <xf numFmtId="3" fontId="1" fillId="3" borderId="69" xfId="0" applyNumberFormat="1" applyFont="1" applyFill="1" applyBorder="1" applyAlignment="1">
      <alignment horizontal="center" vertical="center" wrapText="1"/>
    </xf>
    <xf numFmtId="3" fontId="1" fillId="3" borderId="21" xfId="0" applyNumberFormat="1" applyFont="1" applyFill="1" applyBorder="1" applyAlignment="1">
      <alignment horizontal="center" vertical="center" wrapText="1"/>
    </xf>
    <xf numFmtId="3" fontId="1" fillId="3" borderId="70" xfId="0" applyNumberFormat="1" applyFont="1" applyFill="1" applyBorder="1" applyAlignment="1">
      <alignment horizontal="center" vertical="center" wrapText="1"/>
    </xf>
    <xf numFmtId="0" fontId="1" fillId="3" borderId="79" xfId="0" applyFont="1" applyFill="1" applyBorder="1" applyAlignment="1">
      <alignment horizontal="center" vertical="center" wrapText="1"/>
    </xf>
    <xf numFmtId="0" fontId="1" fillId="3" borderId="77" xfId="0" applyFont="1" applyFill="1" applyBorder="1" applyAlignment="1">
      <alignment horizontal="center" vertical="center" wrapText="1"/>
    </xf>
    <xf numFmtId="0" fontId="1" fillId="3" borderId="75" xfId="0" applyFont="1" applyFill="1" applyBorder="1" applyAlignment="1">
      <alignment horizontal="center" vertical="center" wrapText="1"/>
    </xf>
    <xf numFmtId="0" fontId="1" fillId="3" borderId="76" xfId="0" applyFont="1" applyFill="1" applyBorder="1" applyAlignment="1">
      <alignment horizontal="center" vertical="center" wrapText="1"/>
    </xf>
    <xf numFmtId="3" fontId="1" fillId="3" borderId="37" xfId="0" applyNumberFormat="1" applyFont="1" applyFill="1" applyBorder="1" applyAlignment="1">
      <alignment horizontal="center" vertical="center" wrapText="1"/>
    </xf>
    <xf numFmtId="3" fontId="1" fillId="3" borderId="79" xfId="0" applyNumberFormat="1" applyFont="1" applyFill="1" applyBorder="1" applyAlignment="1">
      <alignment horizontal="center" vertical="center" wrapText="1"/>
    </xf>
    <xf numFmtId="3" fontId="1" fillId="3" borderId="86" xfId="0" applyNumberFormat="1" applyFont="1" applyFill="1" applyBorder="1" applyAlignment="1">
      <alignment horizontal="center" vertical="center" wrapText="1"/>
    </xf>
    <xf numFmtId="3" fontId="1" fillId="3" borderId="82" xfId="0" applyNumberFormat="1" applyFont="1" applyFill="1" applyBorder="1" applyAlignment="1">
      <alignment horizontal="center" vertical="center" wrapText="1"/>
    </xf>
    <xf numFmtId="9" fontId="1" fillId="3" borderId="13" xfId="0" applyNumberFormat="1" applyFont="1" applyFill="1" applyBorder="1" applyAlignment="1">
      <alignment horizontal="center" vertical="center" wrapText="1" readingOrder="2"/>
    </xf>
    <xf numFmtId="9" fontId="1" fillId="3" borderId="45" xfId="0" applyNumberFormat="1" applyFont="1" applyFill="1" applyBorder="1" applyAlignment="1">
      <alignment horizontal="center" vertical="center" wrapText="1" readingOrder="2"/>
    </xf>
    <xf numFmtId="3" fontId="1" fillId="3" borderId="81" xfId="0" applyNumberFormat="1" applyFont="1" applyFill="1" applyBorder="1" applyAlignment="1">
      <alignment horizontal="center" vertical="center" wrapText="1"/>
    </xf>
    <xf numFmtId="3" fontId="1" fillId="3" borderId="55" xfId="0" applyNumberFormat="1" applyFont="1" applyFill="1" applyBorder="1" applyAlignment="1">
      <alignment horizontal="center" vertical="center" wrapText="1"/>
    </xf>
    <xf numFmtId="3" fontId="1" fillId="3" borderId="92" xfId="0" applyNumberFormat="1" applyFont="1" applyFill="1" applyBorder="1" applyAlignment="1">
      <alignment horizontal="center" vertical="center" wrapText="1"/>
    </xf>
    <xf numFmtId="3" fontId="1" fillId="3" borderId="90" xfId="0" applyNumberFormat="1" applyFont="1" applyFill="1" applyBorder="1" applyAlignment="1">
      <alignment horizontal="center" vertical="center" wrapText="1"/>
    </xf>
    <xf numFmtId="3" fontId="1" fillId="3" borderId="83" xfId="0" applyNumberFormat="1" applyFont="1" applyFill="1" applyBorder="1" applyAlignment="1">
      <alignment horizontal="center" vertical="center" wrapText="1"/>
    </xf>
    <xf numFmtId="3" fontId="1" fillId="3" borderId="54" xfId="0" applyNumberFormat="1" applyFont="1" applyFill="1" applyBorder="1" applyAlignment="1">
      <alignment horizontal="center" vertical="center" wrapText="1"/>
    </xf>
    <xf numFmtId="3" fontId="1" fillId="3" borderId="87" xfId="0" applyNumberFormat="1" applyFont="1" applyFill="1" applyBorder="1" applyAlignment="1">
      <alignment horizontal="center" vertical="center" wrapText="1"/>
    </xf>
    <xf numFmtId="3" fontId="1" fillId="3" borderId="91" xfId="0" applyNumberFormat="1" applyFont="1" applyFill="1" applyBorder="1" applyAlignment="1">
      <alignment horizontal="center" vertical="center" wrapText="1"/>
    </xf>
    <xf numFmtId="3" fontId="1" fillId="3" borderId="33" xfId="0" applyNumberFormat="1" applyFont="1" applyFill="1" applyBorder="1" applyAlignment="1">
      <alignment horizontal="center" vertical="center" wrapText="1"/>
    </xf>
    <xf numFmtId="3" fontId="1" fillId="3" borderId="84" xfId="0" applyNumberFormat="1" applyFont="1" applyFill="1" applyBorder="1" applyAlignment="1">
      <alignment horizontal="center" vertical="center" wrapText="1"/>
    </xf>
    <xf numFmtId="3" fontId="1" fillId="3" borderId="48" xfId="0" applyNumberFormat="1" applyFont="1" applyFill="1" applyBorder="1" applyAlignment="1">
      <alignment horizontal="center" vertical="center" wrapText="1"/>
    </xf>
    <xf numFmtId="49" fontId="13" fillId="3" borderId="99" xfId="0" applyNumberFormat="1" applyFont="1" applyFill="1" applyBorder="1" applyAlignment="1">
      <alignment horizontal="center" vertical="center" wrapText="1"/>
    </xf>
    <xf numFmtId="49" fontId="13" fillId="3" borderId="82" xfId="0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14" fillId="3" borderId="69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wrapText="1"/>
    </xf>
    <xf numFmtId="0" fontId="4" fillId="0" borderId="80" xfId="0" applyFont="1" applyBorder="1" applyAlignment="1">
      <alignment horizontal="right" wrapText="1"/>
    </xf>
    <xf numFmtId="3" fontId="4" fillId="6" borderId="104" xfId="0" applyNumberFormat="1" applyFont="1" applyFill="1" applyBorder="1" applyAlignment="1">
      <alignment horizontal="center" wrapText="1"/>
    </xf>
    <xf numFmtId="3" fontId="4" fillId="6" borderId="80" xfId="0" applyNumberFormat="1" applyFont="1" applyFill="1" applyBorder="1" applyAlignment="1">
      <alignment horizontal="center" wrapText="1"/>
    </xf>
    <xf numFmtId="3" fontId="4" fillId="6" borderId="35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0" fontId="4" fillId="0" borderId="79" xfId="0" applyFont="1" applyBorder="1" applyAlignment="1">
      <alignment horizontal="right" wrapText="1"/>
    </xf>
    <xf numFmtId="3" fontId="4" fillId="6" borderId="92" xfId="0" applyNumberFormat="1" applyFont="1" applyFill="1" applyBorder="1" applyAlignment="1">
      <alignment horizontal="center" wrapText="1"/>
    </xf>
    <xf numFmtId="3" fontId="4" fillId="6" borderId="79" xfId="0" applyNumberFormat="1" applyFont="1" applyFill="1" applyBorder="1" applyAlignment="1">
      <alignment horizontal="center" wrapText="1"/>
    </xf>
    <xf numFmtId="3" fontId="4" fillId="6" borderId="33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79" xfId="0" applyFont="1" applyBorder="1" applyAlignment="1">
      <alignment horizontal="right" vertical="center" wrapText="1"/>
    </xf>
    <xf numFmtId="0" fontId="4" fillId="0" borderId="90" xfId="0" applyFont="1" applyBorder="1" applyAlignment="1">
      <alignment horizontal="right" vertical="center" wrapText="1"/>
    </xf>
    <xf numFmtId="0" fontId="4" fillId="0" borderId="38" xfId="0" applyFont="1" applyBorder="1" applyAlignment="1">
      <alignment horizontal="right" wrapText="1"/>
    </xf>
    <xf numFmtId="0" fontId="4" fillId="0" borderId="72" xfId="0" applyFont="1" applyBorder="1" applyAlignment="1">
      <alignment horizontal="right" wrapText="1"/>
    </xf>
    <xf numFmtId="3" fontId="4" fillId="6" borderId="103" xfId="0" applyNumberFormat="1" applyFont="1" applyFill="1" applyBorder="1" applyAlignment="1">
      <alignment horizontal="center" wrapText="1"/>
    </xf>
    <xf numFmtId="3" fontId="4" fillId="6" borderId="72" xfId="0" applyNumberFormat="1" applyFont="1" applyFill="1" applyBorder="1" applyAlignment="1">
      <alignment horizontal="center" wrapText="1"/>
    </xf>
    <xf numFmtId="3" fontId="4" fillId="6" borderId="7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26"/>
  <sheetViews>
    <sheetView showGridLines="0" rightToLeft="1" tabSelected="1" view="pageBreakPreview" zoomScaleNormal="100" zoomScaleSheetLayoutView="100" workbookViewId="0">
      <pane ySplit="5" topLeftCell="A39" activePane="bottomLeft" state="frozen"/>
      <selection pane="bottomLeft" activeCell="L47" sqref="L47:L49"/>
    </sheetView>
  </sheetViews>
  <sheetFormatPr defaultRowHeight="12.75" x14ac:dyDescent="0.2"/>
  <cols>
    <col min="1" max="1" width="6.28515625" style="18" bestFit="1" customWidth="1"/>
    <col min="2" max="2" width="18" style="1" customWidth="1"/>
    <col min="3" max="3" width="7.28515625" style="1" bestFit="1" customWidth="1"/>
    <col min="4" max="4" width="7.42578125" style="1" bestFit="1" customWidth="1"/>
    <col min="5" max="5" width="10.5703125" style="1" customWidth="1"/>
    <col min="6" max="6" width="7.7109375" style="1" customWidth="1"/>
    <col min="7" max="7" width="5.7109375" style="1" customWidth="1"/>
    <col min="8" max="8" width="6.85546875" style="1" customWidth="1"/>
    <col min="9" max="9" width="8" style="6" customWidth="1"/>
    <col min="10" max="10" width="11.5703125" style="1" bestFit="1" customWidth="1"/>
    <col min="11" max="11" width="11" style="1" customWidth="1"/>
    <col min="12" max="12" width="7.28515625" style="6" customWidth="1"/>
    <col min="13" max="13" width="5.5703125" style="105" customWidth="1"/>
    <col min="14" max="15" width="7.28515625" style="6" customWidth="1"/>
    <col min="16" max="16" width="5.5703125" style="6" customWidth="1"/>
    <col min="17" max="18" width="7.28515625" style="6" customWidth="1"/>
    <col min="19" max="19" width="5.5703125" style="6" customWidth="1"/>
    <col min="20" max="20" width="7.28515625" style="6" customWidth="1"/>
    <col min="21" max="21" width="41.28515625" style="102" bestFit="1" customWidth="1"/>
  </cols>
  <sheetData>
    <row r="1" spans="1:21" ht="32.25" customHeight="1" thickTop="1" thickBot="1" x14ac:dyDescent="0.25">
      <c r="A1" s="332" t="s">
        <v>201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4"/>
    </row>
    <row r="2" spans="1:21" ht="13.5" thickTop="1" x14ac:dyDescent="0.2">
      <c r="A2" s="339" t="s">
        <v>0</v>
      </c>
      <c r="B2" s="337" t="s">
        <v>2</v>
      </c>
      <c r="C2" s="338"/>
      <c r="D2" s="338"/>
      <c r="E2" s="338"/>
      <c r="F2" s="338"/>
      <c r="G2" s="338"/>
      <c r="H2" s="338"/>
      <c r="I2" s="51"/>
      <c r="J2" s="335" t="s">
        <v>190</v>
      </c>
      <c r="K2" s="336"/>
      <c r="L2" s="360" t="s">
        <v>6</v>
      </c>
      <c r="M2" s="361"/>
      <c r="N2" s="361"/>
      <c r="O2" s="361"/>
      <c r="P2" s="361"/>
      <c r="Q2" s="361"/>
      <c r="R2" s="361"/>
      <c r="S2" s="361"/>
      <c r="T2" s="362"/>
      <c r="U2" s="364" t="s">
        <v>5</v>
      </c>
    </row>
    <row r="3" spans="1:21" ht="35.25" customHeight="1" x14ac:dyDescent="0.2">
      <c r="A3" s="340"/>
      <c r="B3" s="342" t="s">
        <v>27</v>
      </c>
      <c r="C3" s="363" t="s">
        <v>181</v>
      </c>
      <c r="D3" s="363"/>
      <c r="E3" s="347" t="s">
        <v>76</v>
      </c>
      <c r="F3" s="347" t="s">
        <v>77</v>
      </c>
      <c r="G3" s="345" t="s">
        <v>4</v>
      </c>
      <c r="H3" s="347" t="s">
        <v>3</v>
      </c>
      <c r="I3" s="351" t="s">
        <v>23</v>
      </c>
      <c r="J3" s="354" t="s">
        <v>21</v>
      </c>
      <c r="K3" s="357" t="s">
        <v>22</v>
      </c>
      <c r="L3" s="367" t="s">
        <v>188</v>
      </c>
      <c r="M3" s="368"/>
      <c r="N3" s="368"/>
      <c r="O3" s="375" t="s">
        <v>199</v>
      </c>
      <c r="P3" s="368"/>
      <c r="Q3" s="376"/>
      <c r="R3" s="368" t="s">
        <v>7</v>
      </c>
      <c r="S3" s="368"/>
      <c r="T3" s="381"/>
      <c r="U3" s="365"/>
    </row>
    <row r="4" spans="1:21" x14ac:dyDescent="0.2">
      <c r="A4" s="340"/>
      <c r="B4" s="343"/>
      <c r="C4" s="345" t="s">
        <v>182</v>
      </c>
      <c r="D4" s="347" t="s">
        <v>183</v>
      </c>
      <c r="E4" s="349"/>
      <c r="F4" s="349"/>
      <c r="G4" s="350"/>
      <c r="H4" s="349"/>
      <c r="I4" s="352"/>
      <c r="J4" s="355"/>
      <c r="K4" s="358"/>
      <c r="L4" s="369" t="s">
        <v>193</v>
      </c>
      <c r="M4" s="371" t="s">
        <v>192</v>
      </c>
      <c r="N4" s="373" t="s">
        <v>191</v>
      </c>
      <c r="O4" s="377" t="s">
        <v>193</v>
      </c>
      <c r="P4" s="371" t="s">
        <v>192</v>
      </c>
      <c r="Q4" s="379" t="s">
        <v>191</v>
      </c>
      <c r="R4" s="373" t="s">
        <v>193</v>
      </c>
      <c r="S4" s="371" t="s">
        <v>192</v>
      </c>
      <c r="T4" s="382" t="s">
        <v>191</v>
      </c>
      <c r="U4" s="365"/>
    </row>
    <row r="5" spans="1:21" ht="13.5" thickBot="1" x14ac:dyDescent="0.25">
      <c r="A5" s="341"/>
      <c r="B5" s="344"/>
      <c r="C5" s="346"/>
      <c r="D5" s="348"/>
      <c r="E5" s="348"/>
      <c r="F5" s="348"/>
      <c r="G5" s="346"/>
      <c r="H5" s="348"/>
      <c r="I5" s="353"/>
      <c r="J5" s="356"/>
      <c r="K5" s="359"/>
      <c r="L5" s="370"/>
      <c r="M5" s="372"/>
      <c r="N5" s="374"/>
      <c r="O5" s="378"/>
      <c r="P5" s="372"/>
      <c r="Q5" s="380"/>
      <c r="R5" s="374"/>
      <c r="S5" s="372"/>
      <c r="T5" s="383"/>
      <c r="U5" s="366"/>
    </row>
    <row r="6" spans="1:21" s="3" customFormat="1" ht="20.25" customHeight="1" thickTop="1" thickBot="1" x14ac:dyDescent="0.35">
      <c r="A6" s="17" t="s">
        <v>117</v>
      </c>
      <c r="B6" s="4" t="s">
        <v>127</v>
      </c>
      <c r="C6" s="2"/>
      <c r="D6" s="2"/>
      <c r="E6" s="2"/>
      <c r="F6" s="2"/>
      <c r="G6" s="2"/>
      <c r="H6" s="2"/>
      <c r="I6" s="19"/>
      <c r="J6" s="2"/>
      <c r="K6" s="2"/>
      <c r="L6" s="85"/>
      <c r="M6" s="104"/>
      <c r="N6" s="19"/>
      <c r="O6" s="19"/>
      <c r="P6" s="104"/>
      <c r="Q6" s="19"/>
      <c r="R6" s="19"/>
      <c r="S6" s="104"/>
      <c r="T6" s="88"/>
      <c r="U6" s="94"/>
    </row>
    <row r="7" spans="1:21" s="5" customFormat="1" ht="15" customHeight="1" thickTop="1" thickBot="1" x14ac:dyDescent="0.25">
      <c r="A7" s="76" t="s">
        <v>25</v>
      </c>
      <c r="B7" s="25" t="s">
        <v>129</v>
      </c>
      <c r="C7" s="26"/>
      <c r="D7" s="26" t="s">
        <v>184</v>
      </c>
      <c r="E7" s="26" t="s">
        <v>78</v>
      </c>
      <c r="F7" s="26" t="s">
        <v>80</v>
      </c>
      <c r="G7" s="26">
        <v>1</v>
      </c>
      <c r="H7" s="13">
        <v>3</v>
      </c>
      <c r="I7" s="52">
        <v>63</v>
      </c>
      <c r="J7" s="41"/>
      <c r="K7" s="38"/>
      <c r="L7" s="87">
        <v>500</v>
      </c>
      <c r="M7" s="128"/>
      <c r="N7" s="106">
        <f>L7*(1-M7)</f>
        <v>500</v>
      </c>
      <c r="O7" s="107">
        <v>3500</v>
      </c>
      <c r="P7" s="128"/>
      <c r="Q7" s="108">
        <f>O7*(1-P7)</f>
        <v>3500</v>
      </c>
      <c r="R7" s="107">
        <v>1000</v>
      </c>
      <c r="S7" s="128"/>
      <c r="T7" s="110">
        <f>R7*(1-S7)</f>
        <v>1000</v>
      </c>
      <c r="U7" s="101" t="s">
        <v>189</v>
      </c>
    </row>
    <row r="8" spans="1:21" s="3" customFormat="1" ht="20.25" customHeight="1" thickTop="1" thickBot="1" x14ac:dyDescent="0.35">
      <c r="A8" s="17" t="s">
        <v>28</v>
      </c>
      <c r="B8" s="4" t="s">
        <v>128</v>
      </c>
      <c r="C8" s="2"/>
      <c r="D8" s="2"/>
      <c r="E8" s="2"/>
      <c r="F8" s="2"/>
      <c r="G8" s="2"/>
      <c r="H8" s="2"/>
      <c r="I8" s="19"/>
      <c r="J8" s="2"/>
      <c r="K8" s="2"/>
      <c r="L8" s="85"/>
      <c r="M8" s="104"/>
      <c r="N8" s="19"/>
      <c r="O8" s="19"/>
      <c r="P8" s="104"/>
      <c r="Q8" s="19"/>
      <c r="R8" s="19"/>
      <c r="S8" s="104"/>
      <c r="T8" s="88"/>
      <c r="U8" s="94"/>
    </row>
    <row r="9" spans="1:21" s="5" customFormat="1" ht="15" customHeight="1" thickTop="1" thickBot="1" x14ac:dyDescent="0.25">
      <c r="A9" s="76" t="s">
        <v>29</v>
      </c>
      <c r="B9" s="25" t="s">
        <v>31</v>
      </c>
      <c r="C9" s="26"/>
      <c r="D9" s="26" t="s">
        <v>184</v>
      </c>
      <c r="E9" s="26" t="s">
        <v>78</v>
      </c>
      <c r="F9" s="26" t="s">
        <v>79</v>
      </c>
      <c r="G9" s="26">
        <v>1</v>
      </c>
      <c r="H9" s="13">
        <v>2</v>
      </c>
      <c r="I9" s="52">
        <v>100</v>
      </c>
      <c r="J9" s="41"/>
      <c r="K9" s="38"/>
      <c r="L9" s="87">
        <v>400</v>
      </c>
      <c r="M9" s="128"/>
      <c r="N9" s="106">
        <f>L9*(1-M9)</f>
        <v>400</v>
      </c>
      <c r="O9" s="107">
        <v>3500</v>
      </c>
      <c r="P9" s="128"/>
      <c r="Q9" s="108">
        <f>O9*(1-P9)</f>
        <v>3500</v>
      </c>
      <c r="R9" s="107">
        <v>1000</v>
      </c>
      <c r="S9" s="128"/>
      <c r="T9" s="110">
        <f>R9*(1-S9)</f>
        <v>1000</v>
      </c>
      <c r="U9" s="101" t="s">
        <v>189</v>
      </c>
    </row>
    <row r="10" spans="1:21" s="3" customFormat="1" ht="20.25" customHeight="1" thickTop="1" thickBot="1" x14ac:dyDescent="0.35">
      <c r="A10" s="17" t="s">
        <v>32</v>
      </c>
      <c r="B10" s="4" t="s">
        <v>1</v>
      </c>
      <c r="C10" s="2"/>
      <c r="D10" s="2"/>
      <c r="E10" s="2"/>
      <c r="F10" s="2"/>
      <c r="G10" s="2"/>
      <c r="H10" s="2"/>
      <c r="I10" s="19"/>
      <c r="J10" s="2"/>
      <c r="K10" s="2"/>
      <c r="L10" s="85"/>
      <c r="M10" s="104"/>
      <c r="N10" s="19"/>
      <c r="O10" s="19"/>
      <c r="P10" s="104"/>
      <c r="Q10" s="19"/>
      <c r="R10" s="19"/>
      <c r="S10" s="104"/>
      <c r="T10" s="88"/>
      <c r="U10" s="94"/>
    </row>
    <row r="11" spans="1:21" s="5" customFormat="1" ht="15" customHeight="1" thickTop="1" thickBot="1" x14ac:dyDescent="0.25">
      <c r="A11" s="76" t="s">
        <v>35</v>
      </c>
      <c r="B11" s="25" t="s">
        <v>41</v>
      </c>
      <c r="C11" s="26" t="s">
        <v>184</v>
      </c>
      <c r="D11" s="26"/>
      <c r="E11" s="26" t="s">
        <v>81</v>
      </c>
      <c r="F11" s="26" t="s">
        <v>82</v>
      </c>
      <c r="G11" s="26">
        <v>4</v>
      </c>
      <c r="H11" s="13">
        <v>70</v>
      </c>
      <c r="I11" s="52">
        <v>500</v>
      </c>
      <c r="J11" s="41">
        <v>341460368</v>
      </c>
      <c r="K11" s="38">
        <v>8069221</v>
      </c>
      <c r="L11" s="87">
        <v>10000</v>
      </c>
      <c r="M11" s="128"/>
      <c r="N11" s="106">
        <f>L11*(1-M11)</f>
        <v>10000</v>
      </c>
      <c r="O11" s="107">
        <v>25000</v>
      </c>
      <c r="P11" s="128"/>
      <c r="Q11" s="108">
        <f>O11*(1-P11)</f>
        <v>25000</v>
      </c>
      <c r="R11" s="107">
        <v>6000</v>
      </c>
      <c r="S11" s="128"/>
      <c r="T11" s="110">
        <f>R11*(1-S11)</f>
        <v>6000</v>
      </c>
      <c r="U11" s="101" t="s">
        <v>189</v>
      </c>
    </row>
    <row r="12" spans="1:21" s="3" customFormat="1" ht="20.25" customHeight="1" thickTop="1" thickBot="1" x14ac:dyDescent="0.35">
      <c r="A12" s="17" t="s">
        <v>34</v>
      </c>
      <c r="B12" s="4" t="s">
        <v>13</v>
      </c>
      <c r="C12" s="2"/>
      <c r="D12" s="2"/>
      <c r="E12" s="2"/>
      <c r="F12" s="2"/>
      <c r="G12" s="2"/>
      <c r="H12" s="2"/>
      <c r="I12" s="19"/>
      <c r="J12" s="2"/>
      <c r="K12" s="2"/>
      <c r="L12" s="85"/>
      <c r="M12" s="104"/>
      <c r="N12" s="19"/>
      <c r="O12" s="19"/>
      <c r="P12" s="104"/>
      <c r="Q12" s="19"/>
      <c r="R12" s="19"/>
      <c r="S12" s="104"/>
      <c r="T12" s="88"/>
      <c r="U12" s="94"/>
    </row>
    <row r="13" spans="1:21" s="5" customFormat="1" ht="15" customHeight="1" thickTop="1" thickBot="1" x14ac:dyDescent="0.25">
      <c r="A13" s="76" t="s">
        <v>37</v>
      </c>
      <c r="B13" s="25" t="s">
        <v>43</v>
      </c>
      <c r="C13" s="26" t="s">
        <v>184</v>
      </c>
      <c r="D13" s="26"/>
      <c r="E13" s="26" t="s">
        <v>83</v>
      </c>
      <c r="F13" s="26" t="s">
        <v>80</v>
      </c>
      <c r="G13" s="26">
        <v>5</v>
      </c>
      <c r="H13" s="13">
        <v>6</v>
      </c>
      <c r="I13" s="52">
        <v>100</v>
      </c>
      <c r="J13" s="41">
        <v>341457668</v>
      </c>
      <c r="K13" s="38">
        <v>14011685</v>
      </c>
      <c r="L13" s="87">
        <v>1000</v>
      </c>
      <c r="M13" s="128"/>
      <c r="N13" s="106">
        <f>L13*(1-M13)</f>
        <v>1000</v>
      </c>
      <c r="O13" s="107">
        <v>6500</v>
      </c>
      <c r="P13" s="128"/>
      <c r="Q13" s="108">
        <f>O13*(1-P13)</f>
        <v>6500</v>
      </c>
      <c r="R13" s="107">
        <v>3000</v>
      </c>
      <c r="S13" s="128"/>
      <c r="T13" s="110">
        <f>R13*(1-S13)</f>
        <v>3000</v>
      </c>
      <c r="U13" s="101" t="s">
        <v>189</v>
      </c>
    </row>
    <row r="14" spans="1:21" s="3" customFormat="1" ht="20.25" customHeight="1" thickTop="1" thickBot="1" x14ac:dyDescent="0.35">
      <c r="A14" s="17" t="s">
        <v>39</v>
      </c>
      <c r="B14" s="4" t="s">
        <v>8</v>
      </c>
      <c r="C14" s="2"/>
      <c r="D14" s="2"/>
      <c r="E14" s="2"/>
      <c r="F14" s="2"/>
      <c r="G14" s="2"/>
      <c r="H14" s="2"/>
      <c r="I14" s="19"/>
      <c r="J14" s="2"/>
      <c r="K14" s="2"/>
      <c r="L14" s="85"/>
      <c r="M14" s="104"/>
      <c r="N14" s="19"/>
      <c r="O14" s="19"/>
      <c r="P14" s="104"/>
      <c r="Q14" s="19"/>
      <c r="R14" s="19"/>
      <c r="S14" s="104"/>
      <c r="T14" s="88"/>
      <c r="U14" s="94"/>
    </row>
    <row r="15" spans="1:21" s="5" customFormat="1" ht="15" customHeight="1" thickTop="1" x14ac:dyDescent="0.2">
      <c r="A15" s="76" t="s">
        <v>40</v>
      </c>
      <c r="B15" s="25" t="s">
        <v>51</v>
      </c>
      <c r="C15" s="26" t="s">
        <v>184</v>
      </c>
      <c r="D15" s="26"/>
      <c r="E15" s="26" t="s">
        <v>78</v>
      </c>
      <c r="F15" s="26" t="s">
        <v>82</v>
      </c>
      <c r="G15" s="111">
        <v>1</v>
      </c>
      <c r="H15" s="112">
        <v>15</v>
      </c>
      <c r="I15" s="113">
        <v>630</v>
      </c>
      <c r="J15" s="114">
        <v>341612442</v>
      </c>
      <c r="K15" s="115">
        <v>9072496</v>
      </c>
      <c r="L15" s="116">
        <v>2000</v>
      </c>
      <c r="M15" s="129"/>
      <c r="N15" s="117">
        <f>L15*(1-M15)</f>
        <v>2000</v>
      </c>
      <c r="O15" s="89">
        <v>6500</v>
      </c>
      <c r="P15" s="166"/>
      <c r="Q15" s="118">
        <f>O15*(1-P15)</f>
        <v>6500</v>
      </c>
      <c r="R15" s="89">
        <v>3000</v>
      </c>
      <c r="S15" s="166"/>
      <c r="T15" s="119">
        <f>R15*(1-S15)</f>
        <v>3000</v>
      </c>
      <c r="U15" s="101" t="s">
        <v>189</v>
      </c>
    </row>
    <row r="16" spans="1:21" s="5" customFormat="1" ht="15" customHeight="1" thickBot="1" x14ac:dyDescent="0.25">
      <c r="A16" s="76" t="s">
        <v>46</v>
      </c>
      <c r="B16" s="25" t="s">
        <v>116</v>
      </c>
      <c r="C16" s="26"/>
      <c r="D16" s="26" t="s">
        <v>184</v>
      </c>
      <c r="E16" s="26" t="s">
        <v>88</v>
      </c>
      <c r="F16" s="26" t="s">
        <v>79</v>
      </c>
      <c r="G16" s="120">
        <v>1</v>
      </c>
      <c r="H16" s="121">
        <v>5</v>
      </c>
      <c r="I16" s="58">
        <v>125</v>
      </c>
      <c r="J16" s="50"/>
      <c r="K16" s="122"/>
      <c r="L16" s="123">
        <v>800</v>
      </c>
      <c r="M16" s="130"/>
      <c r="N16" s="124">
        <f>L16*(1-M16)</f>
        <v>800</v>
      </c>
      <c r="O16" s="125">
        <v>3000</v>
      </c>
      <c r="P16" s="130"/>
      <c r="Q16" s="126">
        <f>O16*(1-P16)</f>
        <v>3000</v>
      </c>
      <c r="R16" s="125">
        <v>1500</v>
      </c>
      <c r="S16" s="130"/>
      <c r="T16" s="127">
        <f>R16*(1-S16)</f>
        <v>1500</v>
      </c>
      <c r="U16" s="101" t="s">
        <v>189</v>
      </c>
    </row>
    <row r="17" spans="1:21" s="3" customFormat="1" ht="20.25" customHeight="1" thickTop="1" thickBot="1" x14ac:dyDescent="0.35">
      <c r="A17" s="17" t="s">
        <v>42</v>
      </c>
      <c r="B17" s="4" t="s">
        <v>130</v>
      </c>
      <c r="C17" s="2"/>
      <c r="D17" s="2"/>
      <c r="E17" s="2"/>
      <c r="F17" s="2"/>
      <c r="G17" s="2"/>
      <c r="H17" s="2"/>
      <c r="I17" s="19"/>
      <c r="J17" s="2"/>
      <c r="K17" s="2"/>
      <c r="L17" s="85"/>
      <c r="M17" s="104"/>
      <c r="N17" s="19"/>
      <c r="O17" s="19"/>
      <c r="P17" s="104"/>
      <c r="Q17" s="19"/>
      <c r="R17" s="19"/>
      <c r="S17" s="104"/>
      <c r="T17" s="88"/>
      <c r="U17" s="94"/>
    </row>
    <row r="18" spans="1:21" ht="15" customHeight="1" thickTop="1" thickBot="1" x14ac:dyDescent="0.25">
      <c r="A18" s="75" t="s">
        <v>44</v>
      </c>
      <c r="B18" s="10"/>
      <c r="C18" s="11" t="s">
        <v>184</v>
      </c>
      <c r="D18" s="11"/>
      <c r="E18" s="11" t="s">
        <v>78</v>
      </c>
      <c r="F18" s="11" t="s">
        <v>79</v>
      </c>
      <c r="G18" s="11">
        <v>5</v>
      </c>
      <c r="H18" s="12">
        <v>5</v>
      </c>
      <c r="I18" s="53"/>
      <c r="J18" s="40"/>
      <c r="K18" s="32"/>
      <c r="L18" s="87">
        <v>800</v>
      </c>
      <c r="M18" s="128"/>
      <c r="N18" s="106">
        <f>L18*(1-M18)</f>
        <v>800</v>
      </c>
      <c r="O18" s="107">
        <v>4500</v>
      </c>
      <c r="P18" s="128"/>
      <c r="Q18" s="108">
        <f>O18*(1-P18)</f>
        <v>4500</v>
      </c>
      <c r="R18" s="107">
        <v>1500</v>
      </c>
      <c r="S18" s="128"/>
      <c r="T18" s="110">
        <f>R18*(1-S18)</f>
        <v>1500</v>
      </c>
      <c r="U18" s="96" t="s">
        <v>189</v>
      </c>
    </row>
    <row r="19" spans="1:21" s="3" customFormat="1" ht="20.25" customHeight="1" thickTop="1" thickBot="1" x14ac:dyDescent="0.35">
      <c r="A19" s="17" t="s">
        <v>45</v>
      </c>
      <c r="B19" s="4" t="s">
        <v>12</v>
      </c>
      <c r="C19" s="2"/>
      <c r="D19" s="2"/>
      <c r="E19" s="2"/>
      <c r="F19" s="2"/>
      <c r="G19" s="2"/>
      <c r="H19" s="2"/>
      <c r="I19" s="19"/>
      <c r="J19" s="2"/>
      <c r="K19" s="2"/>
      <c r="L19" s="85"/>
      <c r="M19" s="104"/>
      <c r="N19" s="19"/>
      <c r="O19" s="19"/>
      <c r="P19" s="104"/>
      <c r="Q19" s="19"/>
      <c r="R19" s="19"/>
      <c r="S19" s="104"/>
      <c r="T19" s="88"/>
      <c r="U19" s="94"/>
    </row>
    <row r="20" spans="1:21" ht="15" customHeight="1" thickTop="1" x14ac:dyDescent="0.2">
      <c r="A20" s="75" t="s">
        <v>49</v>
      </c>
      <c r="B20" s="284" t="s">
        <v>36</v>
      </c>
      <c r="C20" s="252" t="s">
        <v>184</v>
      </c>
      <c r="D20" s="252"/>
      <c r="E20" s="252"/>
      <c r="F20" s="252"/>
      <c r="G20" s="252">
        <v>2</v>
      </c>
      <c r="H20" s="295">
        <v>2</v>
      </c>
      <c r="I20" s="54">
        <v>25</v>
      </c>
      <c r="J20" s="31">
        <v>341234097</v>
      </c>
      <c r="K20" s="32">
        <v>1492140</v>
      </c>
      <c r="L20" s="300">
        <v>1500</v>
      </c>
      <c r="M20" s="230"/>
      <c r="N20" s="233">
        <f>L20*(1-M20)</f>
        <v>1500</v>
      </c>
      <c r="O20" s="273">
        <v>4500</v>
      </c>
      <c r="P20" s="230"/>
      <c r="Q20" s="233">
        <f>O20*(1-P20)</f>
        <v>4500</v>
      </c>
      <c r="R20" s="273">
        <v>1500</v>
      </c>
      <c r="S20" s="230"/>
      <c r="T20" s="236">
        <f t="shared" ref="T20:T24" si="0">R20*(1-S20)</f>
        <v>1500</v>
      </c>
      <c r="U20" s="287" t="s">
        <v>189</v>
      </c>
    </row>
    <row r="21" spans="1:21" ht="15" customHeight="1" x14ac:dyDescent="0.2">
      <c r="A21" s="75" t="s">
        <v>118</v>
      </c>
      <c r="B21" s="285"/>
      <c r="C21" s="253"/>
      <c r="D21" s="253"/>
      <c r="E21" s="253"/>
      <c r="F21" s="253"/>
      <c r="G21" s="253"/>
      <c r="H21" s="296"/>
      <c r="I21" s="53">
        <v>25</v>
      </c>
      <c r="J21" s="31">
        <v>341234097</v>
      </c>
      <c r="K21" s="32">
        <v>3784045</v>
      </c>
      <c r="L21" s="301"/>
      <c r="M21" s="231"/>
      <c r="N21" s="234">
        <f t="shared" ref="N21:N24" si="1">L21*(1-M21)</f>
        <v>0</v>
      </c>
      <c r="O21" s="274"/>
      <c r="P21" s="231"/>
      <c r="Q21" s="234"/>
      <c r="R21" s="274"/>
      <c r="S21" s="231"/>
      <c r="T21" s="237">
        <f t="shared" si="0"/>
        <v>0</v>
      </c>
      <c r="U21" s="288"/>
    </row>
    <row r="22" spans="1:21" ht="15" customHeight="1" x14ac:dyDescent="0.2">
      <c r="A22" s="75" t="s">
        <v>119</v>
      </c>
      <c r="B22" s="285"/>
      <c r="C22" s="253"/>
      <c r="D22" s="253"/>
      <c r="E22" s="253"/>
      <c r="F22" s="253"/>
      <c r="G22" s="253"/>
      <c r="H22" s="296"/>
      <c r="I22" s="53"/>
      <c r="J22" s="31">
        <v>341465333</v>
      </c>
      <c r="K22" s="32">
        <v>341621</v>
      </c>
      <c r="L22" s="301"/>
      <c r="M22" s="231"/>
      <c r="N22" s="234">
        <f t="shared" si="1"/>
        <v>0</v>
      </c>
      <c r="O22" s="274"/>
      <c r="P22" s="231"/>
      <c r="Q22" s="234"/>
      <c r="R22" s="274"/>
      <c r="S22" s="231"/>
      <c r="T22" s="237">
        <f t="shared" si="0"/>
        <v>0</v>
      </c>
      <c r="U22" s="288"/>
    </row>
    <row r="23" spans="1:21" ht="15" customHeight="1" x14ac:dyDescent="0.2">
      <c r="A23" s="75" t="s">
        <v>120</v>
      </c>
      <c r="B23" s="285"/>
      <c r="C23" s="253"/>
      <c r="D23" s="253"/>
      <c r="E23" s="253"/>
      <c r="F23" s="253"/>
      <c r="G23" s="253"/>
      <c r="H23" s="296"/>
      <c r="I23" s="53">
        <v>25</v>
      </c>
      <c r="J23" s="35">
        <v>341473751</v>
      </c>
      <c r="K23" s="32">
        <v>10141580</v>
      </c>
      <c r="L23" s="301"/>
      <c r="M23" s="231"/>
      <c r="N23" s="234">
        <f t="shared" si="1"/>
        <v>0</v>
      </c>
      <c r="O23" s="274"/>
      <c r="P23" s="231"/>
      <c r="Q23" s="234"/>
      <c r="R23" s="274"/>
      <c r="S23" s="231"/>
      <c r="T23" s="237">
        <f t="shared" si="0"/>
        <v>0</v>
      </c>
      <c r="U23" s="288"/>
    </row>
    <row r="24" spans="1:21" ht="15" customHeight="1" x14ac:dyDescent="0.2">
      <c r="A24" s="75" t="s">
        <v>121</v>
      </c>
      <c r="B24" s="286"/>
      <c r="C24" s="254"/>
      <c r="D24" s="254"/>
      <c r="E24" s="254"/>
      <c r="F24" s="254"/>
      <c r="G24" s="254"/>
      <c r="H24" s="297"/>
      <c r="I24" s="53">
        <v>25</v>
      </c>
      <c r="J24" s="35">
        <v>341473751</v>
      </c>
      <c r="K24" s="32">
        <v>32153315</v>
      </c>
      <c r="L24" s="302"/>
      <c r="M24" s="232"/>
      <c r="N24" s="235">
        <f t="shared" si="1"/>
        <v>0</v>
      </c>
      <c r="O24" s="275"/>
      <c r="P24" s="232"/>
      <c r="Q24" s="235"/>
      <c r="R24" s="275"/>
      <c r="S24" s="232"/>
      <c r="T24" s="239">
        <f t="shared" si="0"/>
        <v>0</v>
      </c>
      <c r="U24" s="289"/>
    </row>
    <row r="25" spans="1:21" ht="15" customHeight="1" x14ac:dyDescent="0.2">
      <c r="A25" s="75" t="s">
        <v>132</v>
      </c>
      <c r="B25" s="307" t="s">
        <v>38</v>
      </c>
      <c r="C25" s="255" t="s">
        <v>184</v>
      </c>
      <c r="D25" s="61"/>
      <c r="E25" s="255" t="s">
        <v>78</v>
      </c>
      <c r="F25" s="255" t="s">
        <v>80</v>
      </c>
      <c r="G25" s="255">
        <v>4</v>
      </c>
      <c r="H25" s="298">
        <v>4</v>
      </c>
      <c r="I25" s="53">
        <v>50</v>
      </c>
      <c r="J25" s="36">
        <v>341438506</v>
      </c>
      <c r="K25" s="32">
        <v>3132381</v>
      </c>
      <c r="L25" s="301">
        <v>1500</v>
      </c>
      <c r="M25" s="231"/>
      <c r="N25" s="234">
        <f>L25*(1-M25)</f>
        <v>1500</v>
      </c>
      <c r="O25" s="274">
        <v>4500</v>
      </c>
      <c r="P25" s="231"/>
      <c r="Q25" s="234">
        <f>O25*(1-P25)</f>
        <v>4500</v>
      </c>
      <c r="R25" s="274">
        <v>2000</v>
      </c>
      <c r="S25" s="231"/>
      <c r="T25" s="234">
        <f>R25*(1-S25)</f>
        <v>2000</v>
      </c>
      <c r="U25" s="291" t="s">
        <v>189</v>
      </c>
    </row>
    <row r="26" spans="1:21" s="20" customFormat="1" ht="15" customHeight="1" x14ac:dyDescent="0.2">
      <c r="A26" s="75" t="s">
        <v>133</v>
      </c>
      <c r="B26" s="308"/>
      <c r="C26" s="256"/>
      <c r="D26" s="62"/>
      <c r="E26" s="256"/>
      <c r="F26" s="256"/>
      <c r="G26" s="256"/>
      <c r="H26" s="299"/>
      <c r="I26" s="53">
        <v>50</v>
      </c>
      <c r="J26" s="36">
        <v>341438506</v>
      </c>
      <c r="K26" s="32">
        <v>32161904</v>
      </c>
      <c r="L26" s="301"/>
      <c r="M26" s="231"/>
      <c r="N26" s="234"/>
      <c r="O26" s="274"/>
      <c r="P26" s="231"/>
      <c r="Q26" s="234"/>
      <c r="R26" s="274"/>
      <c r="S26" s="231"/>
      <c r="T26" s="234"/>
      <c r="U26" s="292"/>
    </row>
    <row r="27" spans="1:21" ht="15" customHeight="1" thickBot="1" x14ac:dyDescent="0.25">
      <c r="A27" s="75" t="s">
        <v>134</v>
      </c>
      <c r="B27" s="309"/>
      <c r="C27" s="257"/>
      <c r="D27" s="63"/>
      <c r="E27" s="257"/>
      <c r="F27" s="257"/>
      <c r="G27" s="257"/>
      <c r="H27" s="303"/>
      <c r="I27" s="55">
        <v>200</v>
      </c>
      <c r="J27" s="31">
        <v>341446111</v>
      </c>
      <c r="K27" s="32">
        <v>13594835</v>
      </c>
      <c r="L27" s="301"/>
      <c r="M27" s="231"/>
      <c r="N27" s="234"/>
      <c r="O27" s="274"/>
      <c r="P27" s="231"/>
      <c r="Q27" s="234"/>
      <c r="R27" s="274"/>
      <c r="S27" s="231"/>
      <c r="T27" s="234"/>
      <c r="U27" s="293"/>
    </row>
    <row r="28" spans="1:21" s="3" customFormat="1" ht="20.25" customHeight="1" thickTop="1" thickBot="1" x14ac:dyDescent="0.35">
      <c r="A28" s="17" t="s">
        <v>50</v>
      </c>
      <c r="B28" s="4" t="s">
        <v>9</v>
      </c>
      <c r="C28" s="2"/>
      <c r="D28" s="2"/>
      <c r="E28" s="2"/>
      <c r="F28" s="2"/>
      <c r="G28" s="2"/>
      <c r="H28" s="2"/>
      <c r="I28" s="19"/>
      <c r="J28" s="2"/>
      <c r="K28" s="2"/>
      <c r="L28" s="85"/>
      <c r="M28" s="104"/>
      <c r="N28" s="19"/>
      <c r="O28" s="19"/>
      <c r="P28" s="104"/>
      <c r="Q28" s="19"/>
      <c r="R28" s="19"/>
      <c r="S28" s="104"/>
      <c r="T28" s="88"/>
      <c r="U28" s="94"/>
    </row>
    <row r="29" spans="1:21" s="5" customFormat="1" ht="15" customHeight="1" thickTop="1" x14ac:dyDescent="0.2">
      <c r="A29" s="76" t="s">
        <v>52</v>
      </c>
      <c r="B29" s="25" t="s">
        <v>24</v>
      </c>
      <c r="C29" s="26"/>
      <c r="D29" s="26" t="s">
        <v>184</v>
      </c>
      <c r="E29" s="26" t="s">
        <v>78</v>
      </c>
      <c r="F29" s="26" t="s">
        <v>79</v>
      </c>
      <c r="G29" s="26">
        <v>1</v>
      </c>
      <c r="H29" s="13">
        <v>2</v>
      </c>
      <c r="I29" s="52">
        <v>80</v>
      </c>
      <c r="J29" s="39">
        <v>340785001</v>
      </c>
      <c r="K29" s="84">
        <v>8184107</v>
      </c>
      <c r="L29" s="133">
        <v>1000</v>
      </c>
      <c r="M29" s="134"/>
      <c r="N29" s="135">
        <f>L29*(1-M29)</f>
        <v>1000</v>
      </c>
      <c r="O29" s="136">
        <v>2000</v>
      </c>
      <c r="P29" s="134"/>
      <c r="Q29" s="137">
        <f>O29*(1-P29)</f>
        <v>2000</v>
      </c>
      <c r="R29" s="136">
        <v>1000</v>
      </c>
      <c r="S29" s="134"/>
      <c r="T29" s="170">
        <f>R29*(1-S29)</f>
        <v>1000</v>
      </c>
      <c r="U29" s="101" t="s">
        <v>189</v>
      </c>
    </row>
    <row r="30" spans="1:21" ht="15" customHeight="1" x14ac:dyDescent="0.2">
      <c r="A30" s="312" t="s">
        <v>115</v>
      </c>
      <c r="B30" s="307" t="s">
        <v>26</v>
      </c>
      <c r="C30" s="255" t="s">
        <v>184</v>
      </c>
      <c r="D30" s="61"/>
      <c r="E30" s="255" t="s">
        <v>78</v>
      </c>
      <c r="F30" s="255" t="s">
        <v>79</v>
      </c>
      <c r="G30" s="255">
        <v>1</v>
      </c>
      <c r="H30" s="298">
        <v>2</v>
      </c>
      <c r="I30" s="53">
        <v>25</v>
      </c>
      <c r="J30" s="131">
        <v>340790391</v>
      </c>
      <c r="K30" s="132">
        <v>37754</v>
      </c>
      <c r="L30" s="315">
        <v>1000</v>
      </c>
      <c r="M30" s="263"/>
      <c r="N30" s="264">
        <f>L30*(1-M30)</f>
        <v>1000</v>
      </c>
      <c r="O30" s="290">
        <v>2000</v>
      </c>
      <c r="P30" s="263"/>
      <c r="Q30" s="264">
        <f>O30*(1-P30)</f>
        <v>2000</v>
      </c>
      <c r="R30" s="290">
        <v>1000</v>
      </c>
      <c r="S30" s="263"/>
      <c r="T30" s="265">
        <f t="shared" ref="T30" si="2">R30*(1-S30)</f>
        <v>1000</v>
      </c>
      <c r="U30" s="291" t="s">
        <v>189</v>
      </c>
    </row>
    <row r="31" spans="1:21" ht="15" customHeight="1" x14ac:dyDescent="0.2">
      <c r="A31" s="313"/>
      <c r="B31" s="308"/>
      <c r="C31" s="256"/>
      <c r="D31" s="62"/>
      <c r="E31" s="256"/>
      <c r="F31" s="256"/>
      <c r="G31" s="256"/>
      <c r="H31" s="299"/>
      <c r="I31" s="53">
        <v>25</v>
      </c>
      <c r="J31" s="30">
        <v>340790391</v>
      </c>
      <c r="K31" s="32">
        <v>61415846</v>
      </c>
      <c r="L31" s="301"/>
      <c r="M31" s="231"/>
      <c r="N31" s="234"/>
      <c r="O31" s="274"/>
      <c r="P31" s="231"/>
      <c r="Q31" s="234"/>
      <c r="R31" s="274"/>
      <c r="S31" s="231"/>
      <c r="T31" s="237"/>
      <c r="U31" s="292"/>
    </row>
    <row r="32" spans="1:21" ht="15" customHeight="1" x14ac:dyDescent="0.2">
      <c r="A32" s="314"/>
      <c r="B32" s="308"/>
      <c r="C32" s="258"/>
      <c r="D32" s="62"/>
      <c r="E32" s="256"/>
      <c r="F32" s="256"/>
      <c r="G32" s="256"/>
      <c r="H32" s="299"/>
      <c r="I32" s="56">
        <v>25</v>
      </c>
      <c r="J32" s="47">
        <v>340827068</v>
      </c>
      <c r="K32" s="32">
        <v>38710577</v>
      </c>
      <c r="L32" s="301"/>
      <c r="M32" s="231"/>
      <c r="N32" s="234"/>
      <c r="O32" s="274"/>
      <c r="P32" s="231"/>
      <c r="Q32" s="234"/>
      <c r="R32" s="274"/>
      <c r="S32" s="231"/>
      <c r="T32" s="239"/>
      <c r="U32" s="305"/>
    </row>
    <row r="33" spans="1:21" ht="15" customHeight="1" thickBot="1" x14ac:dyDescent="0.25">
      <c r="A33" s="77" t="s">
        <v>135</v>
      </c>
      <c r="B33" s="48" t="s">
        <v>131</v>
      </c>
      <c r="C33" s="49" t="s">
        <v>184</v>
      </c>
      <c r="D33" s="49"/>
      <c r="E33" s="80" t="s">
        <v>78</v>
      </c>
      <c r="F33" s="80" t="s">
        <v>80</v>
      </c>
      <c r="G33" s="80">
        <v>2</v>
      </c>
      <c r="H33" s="81">
        <v>2</v>
      </c>
      <c r="I33" s="58">
        <v>100</v>
      </c>
      <c r="J33" s="50"/>
      <c r="K33" s="29"/>
      <c r="L33" s="123">
        <v>1000</v>
      </c>
      <c r="M33" s="130"/>
      <c r="N33" s="124">
        <f>L33*(1-M33)</f>
        <v>1000</v>
      </c>
      <c r="O33" s="125">
        <v>2000</v>
      </c>
      <c r="P33" s="130"/>
      <c r="Q33" s="124">
        <f>O33*(1-P33)</f>
        <v>2000</v>
      </c>
      <c r="R33" s="125">
        <v>1000</v>
      </c>
      <c r="S33" s="130"/>
      <c r="T33" s="127">
        <f>R33*(1-S33)</f>
        <v>1000</v>
      </c>
      <c r="U33" s="97" t="s">
        <v>189</v>
      </c>
    </row>
    <row r="34" spans="1:21" s="3" customFormat="1" ht="20.25" customHeight="1" thickTop="1" thickBot="1" x14ac:dyDescent="0.35">
      <c r="A34" s="17" t="s">
        <v>53</v>
      </c>
      <c r="B34" s="4" t="s">
        <v>14</v>
      </c>
      <c r="C34" s="2"/>
      <c r="D34" s="2"/>
      <c r="E34" s="2"/>
      <c r="F34" s="2"/>
      <c r="G34" s="2"/>
      <c r="H34" s="2"/>
      <c r="I34" s="19"/>
      <c r="J34" s="2"/>
      <c r="K34" s="2"/>
      <c r="L34" s="85"/>
      <c r="M34" s="104"/>
      <c r="N34" s="19"/>
      <c r="O34" s="19"/>
      <c r="P34" s="104"/>
      <c r="Q34" s="19"/>
      <c r="R34" s="19"/>
      <c r="S34" s="104"/>
      <c r="T34" s="88"/>
      <c r="U34" s="94"/>
    </row>
    <row r="35" spans="1:21" ht="15" customHeight="1" thickTop="1" x14ac:dyDescent="0.2">
      <c r="A35" s="75" t="s">
        <v>54</v>
      </c>
      <c r="B35" s="10" t="s">
        <v>48</v>
      </c>
      <c r="C35" s="252" t="s">
        <v>184</v>
      </c>
      <c r="D35" s="64"/>
      <c r="E35" s="310" t="s">
        <v>81</v>
      </c>
      <c r="F35" s="252" t="s">
        <v>82</v>
      </c>
      <c r="G35" s="252">
        <v>5</v>
      </c>
      <c r="H35" s="295">
        <v>101</v>
      </c>
      <c r="I35" s="54">
        <v>160</v>
      </c>
      <c r="J35" s="31">
        <v>341454538</v>
      </c>
      <c r="K35" s="32">
        <v>6065657</v>
      </c>
      <c r="L35" s="300">
        <v>15000</v>
      </c>
      <c r="M35" s="230"/>
      <c r="N35" s="233">
        <f>L35*(1-M35)</f>
        <v>15000</v>
      </c>
      <c r="O35" s="273">
        <v>40000</v>
      </c>
      <c r="P35" s="230"/>
      <c r="Q35" s="233">
        <f>O35*(1-P35)</f>
        <v>40000</v>
      </c>
      <c r="R35" s="273">
        <v>9000</v>
      </c>
      <c r="S35" s="230"/>
      <c r="T35" s="236">
        <f>R35*(1-S35)</f>
        <v>9000</v>
      </c>
      <c r="U35" s="287" t="s">
        <v>189</v>
      </c>
    </row>
    <row r="36" spans="1:21" ht="15" customHeight="1" thickBot="1" x14ac:dyDescent="0.25">
      <c r="A36" s="75" t="s">
        <v>56</v>
      </c>
      <c r="B36" s="7" t="s">
        <v>47</v>
      </c>
      <c r="C36" s="259"/>
      <c r="D36" s="65"/>
      <c r="E36" s="311"/>
      <c r="F36" s="259"/>
      <c r="G36" s="259"/>
      <c r="H36" s="304"/>
      <c r="I36" s="55">
        <v>315</v>
      </c>
      <c r="J36" s="31">
        <v>341463451</v>
      </c>
      <c r="K36" s="32">
        <v>13593796</v>
      </c>
      <c r="L36" s="316"/>
      <c r="M36" s="240"/>
      <c r="N36" s="266"/>
      <c r="O36" s="279"/>
      <c r="P36" s="240"/>
      <c r="Q36" s="266"/>
      <c r="R36" s="279"/>
      <c r="S36" s="240"/>
      <c r="T36" s="238"/>
      <c r="U36" s="294"/>
    </row>
    <row r="37" spans="1:21" s="3" customFormat="1" ht="20.25" customHeight="1" thickTop="1" thickBot="1" x14ac:dyDescent="0.35">
      <c r="A37" s="17" t="s">
        <v>57</v>
      </c>
      <c r="B37" s="4" t="s">
        <v>11</v>
      </c>
      <c r="C37" s="2"/>
      <c r="D37" s="2"/>
      <c r="E37" s="2"/>
      <c r="F37" s="2"/>
      <c r="G37" s="2"/>
      <c r="H37" s="2"/>
      <c r="I37" s="19"/>
      <c r="J37" s="2"/>
      <c r="K37" s="2"/>
      <c r="L37" s="85"/>
      <c r="M37" s="104"/>
      <c r="N37" s="19"/>
      <c r="O37" s="19"/>
      <c r="P37" s="104"/>
      <c r="Q37" s="19"/>
      <c r="R37" s="19"/>
      <c r="S37" s="104"/>
      <c r="T37" s="88"/>
      <c r="U37" s="94"/>
    </row>
    <row r="38" spans="1:21" ht="15" customHeight="1" thickTop="1" x14ac:dyDescent="0.2">
      <c r="A38" s="75" t="s">
        <v>59</v>
      </c>
      <c r="B38" s="284" t="s">
        <v>33</v>
      </c>
      <c r="C38" s="252" t="s">
        <v>184</v>
      </c>
      <c r="D38" s="59"/>
      <c r="E38" s="252" t="s">
        <v>78</v>
      </c>
      <c r="F38" s="252" t="s">
        <v>80</v>
      </c>
      <c r="G38" s="252">
        <v>7</v>
      </c>
      <c r="H38" s="295">
        <v>7</v>
      </c>
      <c r="I38" s="54">
        <v>25</v>
      </c>
      <c r="J38" s="31">
        <v>341217640</v>
      </c>
      <c r="K38" s="32">
        <v>73588946</v>
      </c>
      <c r="L38" s="300">
        <v>1500</v>
      </c>
      <c r="M38" s="230"/>
      <c r="N38" s="233">
        <f>L38*(1-M38)</f>
        <v>1500</v>
      </c>
      <c r="O38" s="273">
        <v>9000</v>
      </c>
      <c r="P38" s="230"/>
      <c r="Q38" s="233">
        <f>O38*(1-P38)</f>
        <v>9000</v>
      </c>
      <c r="R38" s="273">
        <v>3000</v>
      </c>
      <c r="S38" s="230"/>
      <c r="T38" s="236">
        <f>R38*(1-S38)</f>
        <v>3000</v>
      </c>
      <c r="U38" s="287" t="s">
        <v>189</v>
      </c>
    </row>
    <row r="39" spans="1:21" s="21" customFormat="1" ht="15" customHeight="1" x14ac:dyDescent="0.2">
      <c r="A39" s="78" t="s">
        <v>61</v>
      </c>
      <c r="B39" s="285"/>
      <c r="C39" s="253"/>
      <c r="D39" s="60"/>
      <c r="E39" s="253"/>
      <c r="F39" s="253"/>
      <c r="G39" s="253"/>
      <c r="H39" s="296"/>
      <c r="I39" s="56">
        <v>100</v>
      </c>
      <c r="J39" s="33">
        <v>341237798</v>
      </c>
      <c r="K39" s="34">
        <v>180001651</v>
      </c>
      <c r="L39" s="301"/>
      <c r="M39" s="231"/>
      <c r="N39" s="234">
        <f t="shared" ref="N39:N42" si="3">L39*(1-M39)</f>
        <v>0</v>
      </c>
      <c r="O39" s="274"/>
      <c r="P39" s="231"/>
      <c r="Q39" s="234">
        <f t="shared" ref="Q39:Q42" si="4">O39*(1-P39)</f>
        <v>0</v>
      </c>
      <c r="R39" s="274"/>
      <c r="S39" s="231"/>
      <c r="T39" s="237">
        <f t="shared" ref="T39:T42" si="5">R39*(1-S39)</f>
        <v>0</v>
      </c>
      <c r="U39" s="288"/>
    </row>
    <row r="40" spans="1:21" s="21" customFormat="1" ht="15" customHeight="1" x14ac:dyDescent="0.2">
      <c r="A40" s="75" t="s">
        <v>60</v>
      </c>
      <c r="B40" s="285"/>
      <c r="C40" s="253"/>
      <c r="D40" s="60"/>
      <c r="E40" s="253"/>
      <c r="F40" s="253"/>
      <c r="G40" s="253"/>
      <c r="H40" s="296"/>
      <c r="I40" s="53">
        <v>125</v>
      </c>
      <c r="J40" s="31">
        <v>341492249</v>
      </c>
      <c r="K40" s="32">
        <v>3124473</v>
      </c>
      <c r="L40" s="301"/>
      <c r="M40" s="231"/>
      <c r="N40" s="234">
        <f t="shared" si="3"/>
        <v>0</v>
      </c>
      <c r="O40" s="274"/>
      <c r="P40" s="231"/>
      <c r="Q40" s="234">
        <f t="shared" si="4"/>
        <v>0</v>
      </c>
      <c r="R40" s="274"/>
      <c r="S40" s="231"/>
      <c r="T40" s="237">
        <f t="shared" si="5"/>
        <v>0</v>
      </c>
      <c r="U40" s="288"/>
    </row>
    <row r="41" spans="1:21" ht="15" customHeight="1" x14ac:dyDescent="0.2">
      <c r="A41" s="78" t="s">
        <v>62</v>
      </c>
      <c r="B41" s="285"/>
      <c r="C41" s="253"/>
      <c r="D41" s="60"/>
      <c r="E41" s="253"/>
      <c r="F41" s="253"/>
      <c r="G41" s="253"/>
      <c r="H41" s="296"/>
      <c r="I41" s="53">
        <v>160</v>
      </c>
      <c r="J41" s="31">
        <v>341591158</v>
      </c>
      <c r="K41" s="32">
        <v>5063274</v>
      </c>
      <c r="L41" s="301"/>
      <c r="M41" s="231"/>
      <c r="N41" s="234">
        <f t="shared" si="3"/>
        <v>0</v>
      </c>
      <c r="O41" s="274"/>
      <c r="P41" s="231"/>
      <c r="Q41" s="234">
        <f t="shared" si="4"/>
        <v>0</v>
      </c>
      <c r="R41" s="274"/>
      <c r="S41" s="231"/>
      <c r="T41" s="237">
        <f t="shared" si="5"/>
        <v>0</v>
      </c>
      <c r="U41" s="288"/>
    </row>
    <row r="42" spans="1:21" ht="15" customHeight="1" thickBot="1" x14ac:dyDescent="0.25">
      <c r="A42" s="75" t="s">
        <v>136</v>
      </c>
      <c r="B42" s="306"/>
      <c r="C42" s="259"/>
      <c r="D42" s="66"/>
      <c r="E42" s="259"/>
      <c r="F42" s="259"/>
      <c r="G42" s="259"/>
      <c r="H42" s="304"/>
      <c r="I42" s="55">
        <v>25</v>
      </c>
      <c r="J42" s="31">
        <v>345201022</v>
      </c>
      <c r="K42" s="32">
        <v>30401420</v>
      </c>
      <c r="L42" s="302"/>
      <c r="M42" s="232"/>
      <c r="N42" s="235">
        <f t="shared" si="3"/>
        <v>0</v>
      </c>
      <c r="O42" s="275"/>
      <c r="P42" s="232"/>
      <c r="Q42" s="235">
        <f t="shared" si="4"/>
        <v>0</v>
      </c>
      <c r="R42" s="275"/>
      <c r="S42" s="232"/>
      <c r="T42" s="238">
        <f t="shared" si="5"/>
        <v>0</v>
      </c>
      <c r="U42" s="294"/>
    </row>
    <row r="43" spans="1:21" s="3" customFormat="1" ht="20.25" customHeight="1" thickTop="1" thickBot="1" x14ac:dyDescent="0.35">
      <c r="A43" s="17" t="s">
        <v>58</v>
      </c>
      <c r="B43" s="4" t="s">
        <v>10</v>
      </c>
      <c r="C43" s="2"/>
      <c r="D43" s="2"/>
      <c r="E43" s="2"/>
      <c r="F43" s="2"/>
      <c r="G43" s="2"/>
      <c r="H43" s="2"/>
      <c r="I43" s="19"/>
      <c r="J43" s="2"/>
      <c r="K43" s="2"/>
      <c r="L43" s="85"/>
      <c r="M43" s="104"/>
      <c r="N43" s="19"/>
      <c r="O43" s="19"/>
      <c r="P43" s="104"/>
      <c r="Q43" s="19"/>
      <c r="R43" s="19"/>
      <c r="S43" s="104"/>
      <c r="T43" s="88"/>
      <c r="U43" s="94"/>
    </row>
    <row r="44" spans="1:21" ht="15" customHeight="1" thickTop="1" x14ac:dyDescent="0.2">
      <c r="A44" s="75" t="s">
        <v>63</v>
      </c>
      <c r="B44" s="7" t="s">
        <v>30</v>
      </c>
      <c r="C44" s="8"/>
      <c r="D44" s="8" t="s">
        <v>184</v>
      </c>
      <c r="E44" s="8" t="s">
        <v>78</v>
      </c>
      <c r="F44" s="8" t="s">
        <v>80</v>
      </c>
      <c r="G44" s="8">
        <v>1</v>
      </c>
      <c r="H44" s="9">
        <v>4</v>
      </c>
      <c r="I44" s="53">
        <v>250</v>
      </c>
      <c r="J44" s="31">
        <v>340895809</v>
      </c>
      <c r="K44" s="32">
        <v>3124502</v>
      </c>
      <c r="L44" s="116">
        <v>800</v>
      </c>
      <c r="M44" s="138"/>
      <c r="N44" s="117">
        <f>L44*(1-M44)</f>
        <v>800</v>
      </c>
      <c r="O44" s="139">
        <v>6000</v>
      </c>
      <c r="P44" s="167"/>
      <c r="Q44" s="117">
        <f>O44*(1-P44)</f>
        <v>6000</v>
      </c>
      <c r="R44" s="139">
        <v>1500</v>
      </c>
      <c r="S44" s="167"/>
      <c r="T44" s="119">
        <f>R44*(1-S44)</f>
        <v>1500</v>
      </c>
      <c r="U44" s="98" t="s">
        <v>189</v>
      </c>
    </row>
    <row r="45" spans="1:21" ht="15" customHeight="1" thickBot="1" x14ac:dyDescent="0.25">
      <c r="A45" s="75" t="s">
        <v>137</v>
      </c>
      <c r="B45" s="7" t="s">
        <v>31</v>
      </c>
      <c r="C45" s="8"/>
      <c r="D45" s="8" t="s">
        <v>184</v>
      </c>
      <c r="E45" s="8" t="s">
        <v>78</v>
      </c>
      <c r="F45" s="8" t="s">
        <v>79</v>
      </c>
      <c r="G45" s="8">
        <v>1</v>
      </c>
      <c r="H45" s="9">
        <v>1</v>
      </c>
      <c r="I45" s="53">
        <v>63</v>
      </c>
      <c r="J45" s="31">
        <v>341162735</v>
      </c>
      <c r="K45" s="32">
        <v>15006268</v>
      </c>
      <c r="L45" s="123">
        <v>800</v>
      </c>
      <c r="M45" s="130"/>
      <c r="N45" s="124">
        <f>L45*(1-M45)</f>
        <v>800</v>
      </c>
      <c r="O45" s="125">
        <v>2000</v>
      </c>
      <c r="P45" s="130"/>
      <c r="Q45" s="124">
        <f>O45*(1-P45)</f>
        <v>2000</v>
      </c>
      <c r="R45" s="125">
        <v>800</v>
      </c>
      <c r="S45" s="130"/>
      <c r="T45" s="127">
        <f>R45*(1-S45)</f>
        <v>800</v>
      </c>
      <c r="U45" s="98" t="s">
        <v>189</v>
      </c>
    </row>
    <row r="46" spans="1:21" s="3" customFormat="1" ht="20.25" customHeight="1" thickTop="1" thickBot="1" x14ac:dyDescent="0.35">
      <c r="A46" s="17" t="s">
        <v>64</v>
      </c>
      <c r="B46" s="4" t="s">
        <v>17</v>
      </c>
      <c r="C46" s="2"/>
      <c r="D46" s="2"/>
      <c r="E46" s="2"/>
      <c r="F46" s="2"/>
      <c r="G46" s="2"/>
      <c r="H46" s="2"/>
      <c r="I46" s="19"/>
      <c r="J46" s="2"/>
      <c r="K46" s="2"/>
      <c r="L46" s="85"/>
      <c r="M46" s="104"/>
      <c r="N46" s="19"/>
      <c r="O46" s="19"/>
      <c r="P46" s="104"/>
      <c r="Q46" s="19"/>
      <c r="R46" s="19"/>
      <c r="S46" s="104"/>
      <c r="T46" s="88"/>
      <c r="U46" s="94"/>
    </row>
    <row r="47" spans="1:21" s="5" customFormat="1" ht="15" customHeight="1" thickTop="1" x14ac:dyDescent="0.2">
      <c r="A47" s="76" t="s">
        <v>65</v>
      </c>
      <c r="B47" s="267" t="s">
        <v>85</v>
      </c>
      <c r="C47" s="270" t="s">
        <v>184</v>
      </c>
      <c r="D47" s="67"/>
      <c r="E47" s="270" t="s">
        <v>97</v>
      </c>
      <c r="F47" s="270" t="s">
        <v>80</v>
      </c>
      <c r="G47" s="270">
        <v>3</v>
      </c>
      <c r="H47" s="320">
        <v>5</v>
      </c>
      <c r="I47" s="52">
        <v>63</v>
      </c>
      <c r="J47" s="39">
        <v>342302823</v>
      </c>
      <c r="K47" s="84">
        <v>58131451</v>
      </c>
      <c r="L47" s="300">
        <v>1500</v>
      </c>
      <c r="M47" s="230"/>
      <c r="N47" s="233">
        <f>L47*(1-M47)</f>
        <v>1500</v>
      </c>
      <c r="O47" s="273">
        <v>4500</v>
      </c>
      <c r="P47" s="230"/>
      <c r="Q47" s="233">
        <f>O47*(1-P47)</f>
        <v>4500</v>
      </c>
      <c r="R47" s="273">
        <v>1500</v>
      </c>
      <c r="S47" s="230"/>
      <c r="T47" s="236">
        <f t="shared" ref="T47:T49" si="6">R47*(1-S47)</f>
        <v>1500</v>
      </c>
      <c r="U47" s="276" t="s">
        <v>189</v>
      </c>
    </row>
    <row r="48" spans="1:21" s="5" customFormat="1" ht="15" customHeight="1" x14ac:dyDescent="0.2">
      <c r="A48" s="76" t="s">
        <v>122</v>
      </c>
      <c r="B48" s="268"/>
      <c r="C48" s="271"/>
      <c r="D48" s="68"/>
      <c r="E48" s="271"/>
      <c r="F48" s="271"/>
      <c r="G48" s="271"/>
      <c r="H48" s="321"/>
      <c r="I48" s="52">
        <v>63</v>
      </c>
      <c r="J48" s="37">
        <v>342411947</v>
      </c>
      <c r="K48" s="38">
        <v>39518572</v>
      </c>
      <c r="L48" s="301"/>
      <c r="M48" s="231"/>
      <c r="N48" s="234"/>
      <c r="O48" s="274"/>
      <c r="P48" s="231"/>
      <c r="Q48" s="234"/>
      <c r="R48" s="274"/>
      <c r="S48" s="231"/>
      <c r="T48" s="237">
        <f t="shared" si="6"/>
        <v>0</v>
      </c>
      <c r="U48" s="277"/>
    </row>
    <row r="49" spans="1:21" s="5" customFormat="1" ht="15" customHeight="1" x14ac:dyDescent="0.2">
      <c r="A49" s="76" t="s">
        <v>123</v>
      </c>
      <c r="B49" s="269"/>
      <c r="C49" s="272"/>
      <c r="D49" s="27"/>
      <c r="E49" s="272"/>
      <c r="F49" s="272"/>
      <c r="G49" s="272"/>
      <c r="H49" s="322"/>
      <c r="I49" s="52">
        <v>40</v>
      </c>
      <c r="J49" s="37">
        <v>342411966</v>
      </c>
      <c r="K49" s="38">
        <v>1859644</v>
      </c>
      <c r="L49" s="302"/>
      <c r="M49" s="232"/>
      <c r="N49" s="235"/>
      <c r="O49" s="275"/>
      <c r="P49" s="232"/>
      <c r="Q49" s="235"/>
      <c r="R49" s="275"/>
      <c r="S49" s="232"/>
      <c r="T49" s="239">
        <f t="shared" si="6"/>
        <v>0</v>
      </c>
      <c r="U49" s="278"/>
    </row>
    <row r="50" spans="1:21" s="5" customFormat="1" ht="15" customHeight="1" x14ac:dyDescent="0.2">
      <c r="A50" s="76"/>
      <c r="B50" s="23"/>
      <c r="C50" s="27"/>
      <c r="D50" s="27"/>
      <c r="E50" s="27"/>
      <c r="F50" s="27"/>
      <c r="G50" s="27"/>
      <c r="H50" s="28"/>
      <c r="I50" s="52"/>
      <c r="J50" s="141"/>
      <c r="K50" s="29"/>
      <c r="L50" s="140"/>
      <c r="M50" s="142"/>
      <c r="N50" s="103"/>
      <c r="O50" s="91"/>
      <c r="P50" s="142"/>
      <c r="Q50" s="144"/>
      <c r="R50" s="103"/>
      <c r="S50" s="142"/>
      <c r="T50" s="109"/>
      <c r="U50" s="99"/>
    </row>
    <row r="51" spans="1:21" ht="15" customHeight="1" x14ac:dyDescent="0.2">
      <c r="A51" s="75" t="s">
        <v>124</v>
      </c>
      <c r="B51" s="14" t="s">
        <v>67</v>
      </c>
      <c r="C51" s="15" t="s">
        <v>184</v>
      </c>
      <c r="D51" s="15"/>
      <c r="E51" s="15" t="s">
        <v>78</v>
      </c>
      <c r="F51" s="15" t="s">
        <v>82</v>
      </c>
      <c r="G51" s="15">
        <v>1</v>
      </c>
      <c r="H51" s="16">
        <v>70</v>
      </c>
      <c r="I51" s="53">
        <v>2000</v>
      </c>
      <c r="J51" s="30">
        <v>342495495</v>
      </c>
      <c r="K51" s="32">
        <v>6150651</v>
      </c>
      <c r="L51" s="87">
        <v>10000</v>
      </c>
      <c r="M51" s="143"/>
      <c r="N51" s="117">
        <f>L51*(1-M51)</f>
        <v>10000</v>
      </c>
      <c r="O51" s="22">
        <v>25000</v>
      </c>
      <c r="P51" s="143"/>
      <c r="Q51" s="117">
        <f>O51*(1-P51)</f>
        <v>25000</v>
      </c>
      <c r="R51" s="22">
        <v>6000</v>
      </c>
      <c r="S51" s="143"/>
      <c r="T51" s="145">
        <f>R51*(1-S51)</f>
        <v>6000</v>
      </c>
      <c r="U51" s="95" t="s">
        <v>189</v>
      </c>
    </row>
    <row r="52" spans="1:21" s="5" customFormat="1" ht="15" customHeight="1" x14ac:dyDescent="0.2">
      <c r="A52" s="76" t="s">
        <v>125</v>
      </c>
      <c r="B52" s="23" t="s">
        <v>95</v>
      </c>
      <c r="C52" s="27" t="s">
        <v>184</v>
      </c>
      <c r="D52" s="27"/>
      <c r="E52" s="27" t="s">
        <v>78</v>
      </c>
      <c r="F52" s="27" t="s">
        <v>82</v>
      </c>
      <c r="G52" s="27">
        <v>1</v>
      </c>
      <c r="H52" s="28">
        <v>10</v>
      </c>
      <c r="I52" s="52">
        <v>150</v>
      </c>
      <c r="J52" s="37"/>
      <c r="K52" s="38"/>
      <c r="L52" s="87">
        <v>2000</v>
      </c>
      <c r="M52" s="143"/>
      <c r="N52" s="117">
        <f>L52*(1-M52)</f>
        <v>2000</v>
      </c>
      <c r="O52" s="22">
        <v>6500</v>
      </c>
      <c r="P52" s="143"/>
      <c r="Q52" s="117">
        <f>O52*(1-P52)</f>
        <v>6500</v>
      </c>
      <c r="R52" s="22">
        <v>1500</v>
      </c>
      <c r="S52" s="143"/>
      <c r="T52" s="145">
        <f t="shared" ref="T52:T53" si="7">R52*(1-S52)</f>
        <v>1500</v>
      </c>
      <c r="U52" s="100" t="s">
        <v>189</v>
      </c>
    </row>
    <row r="53" spans="1:21" s="5" customFormat="1" ht="15" customHeight="1" x14ac:dyDescent="0.2">
      <c r="A53" s="76" t="s">
        <v>138</v>
      </c>
      <c r="B53" s="23" t="s">
        <v>179</v>
      </c>
      <c r="C53" s="27" t="s">
        <v>184</v>
      </c>
      <c r="D53" s="27"/>
      <c r="E53" s="27" t="s">
        <v>78</v>
      </c>
      <c r="F53" s="27" t="s">
        <v>80</v>
      </c>
      <c r="G53" s="27">
        <v>2</v>
      </c>
      <c r="H53" s="28">
        <v>3</v>
      </c>
      <c r="I53" s="52">
        <v>63</v>
      </c>
      <c r="J53" s="37"/>
      <c r="K53" s="38"/>
      <c r="L53" s="87">
        <v>1500</v>
      </c>
      <c r="M53" s="143"/>
      <c r="N53" s="106">
        <f>L53*(1-M53)</f>
        <v>1500</v>
      </c>
      <c r="O53" s="22">
        <v>3000</v>
      </c>
      <c r="P53" s="143"/>
      <c r="Q53" s="106">
        <f>O53*(1-P53)</f>
        <v>3000</v>
      </c>
      <c r="R53" s="22">
        <v>1500</v>
      </c>
      <c r="S53" s="143"/>
      <c r="T53" s="145">
        <f t="shared" si="7"/>
        <v>1500</v>
      </c>
      <c r="U53" s="100" t="s">
        <v>189</v>
      </c>
    </row>
    <row r="54" spans="1:21" s="5" customFormat="1" ht="15" customHeight="1" x14ac:dyDescent="0.2">
      <c r="A54" s="76"/>
      <c r="B54" s="23"/>
      <c r="C54" s="27"/>
      <c r="D54" s="27"/>
      <c r="E54" s="27"/>
      <c r="F54" s="27"/>
      <c r="G54" s="27"/>
      <c r="H54" s="28"/>
      <c r="I54" s="52"/>
      <c r="J54" s="37"/>
      <c r="K54" s="38"/>
      <c r="L54" s="86"/>
      <c r="M54" s="142"/>
      <c r="N54" s="106"/>
      <c r="O54" s="24"/>
      <c r="P54" s="142"/>
      <c r="Q54" s="106"/>
      <c r="R54" s="22"/>
      <c r="S54" s="142"/>
      <c r="T54" s="146"/>
      <c r="U54" s="99"/>
    </row>
    <row r="55" spans="1:21" s="5" customFormat="1" ht="15" customHeight="1" x14ac:dyDescent="0.2">
      <c r="A55" s="76" t="s">
        <v>139</v>
      </c>
      <c r="B55" s="23" t="s">
        <v>86</v>
      </c>
      <c r="C55" s="27" t="s">
        <v>184</v>
      </c>
      <c r="D55" s="27"/>
      <c r="E55" s="27" t="s">
        <v>78</v>
      </c>
      <c r="F55" s="27" t="s">
        <v>82</v>
      </c>
      <c r="G55" s="27">
        <v>3</v>
      </c>
      <c r="H55" s="82">
        <v>12</v>
      </c>
      <c r="I55" s="52">
        <v>1000</v>
      </c>
      <c r="J55" s="37"/>
      <c r="K55" s="38"/>
      <c r="L55" s="86">
        <v>2000</v>
      </c>
      <c r="M55" s="143"/>
      <c r="N55" s="106">
        <f t="shared" ref="N55:N67" si="8">L55*(1-M55)</f>
        <v>2000</v>
      </c>
      <c r="O55" s="24">
        <v>6500</v>
      </c>
      <c r="P55" s="143"/>
      <c r="Q55" s="106">
        <f t="shared" ref="Q55:Q67" si="9">O55*(1-P55)</f>
        <v>6500</v>
      </c>
      <c r="R55" s="22">
        <v>3000</v>
      </c>
      <c r="S55" s="143"/>
      <c r="T55" s="146">
        <f t="shared" ref="T55:T67" si="10">R55*(1-S55)</f>
        <v>3000</v>
      </c>
      <c r="U55" s="100" t="s">
        <v>189</v>
      </c>
    </row>
    <row r="56" spans="1:21" s="5" customFormat="1" ht="15" customHeight="1" x14ac:dyDescent="0.2">
      <c r="A56" s="76" t="s">
        <v>140</v>
      </c>
      <c r="B56" s="23" t="s">
        <v>87</v>
      </c>
      <c r="C56" s="27" t="s">
        <v>184</v>
      </c>
      <c r="D56" s="27"/>
      <c r="E56" s="27" t="s">
        <v>88</v>
      </c>
      <c r="F56" s="27" t="s">
        <v>82</v>
      </c>
      <c r="G56" s="27">
        <v>3</v>
      </c>
      <c r="H56" s="82">
        <v>13</v>
      </c>
      <c r="I56" s="52">
        <v>1250</v>
      </c>
      <c r="J56" s="37"/>
      <c r="K56" s="38"/>
      <c r="L56" s="86">
        <v>2000</v>
      </c>
      <c r="M56" s="143"/>
      <c r="N56" s="106">
        <f t="shared" si="8"/>
        <v>2000</v>
      </c>
      <c r="O56" s="24">
        <v>6500</v>
      </c>
      <c r="P56" s="143"/>
      <c r="Q56" s="106">
        <f t="shared" si="9"/>
        <v>6500</v>
      </c>
      <c r="R56" s="92">
        <v>3000</v>
      </c>
      <c r="S56" s="143"/>
      <c r="T56" s="146">
        <f t="shared" si="10"/>
        <v>3000</v>
      </c>
      <c r="U56" s="100" t="s">
        <v>189</v>
      </c>
    </row>
    <row r="57" spans="1:21" s="5" customFormat="1" ht="15" customHeight="1" x14ac:dyDescent="0.2">
      <c r="A57" s="76" t="s">
        <v>141</v>
      </c>
      <c r="B57" s="23" t="s">
        <v>89</v>
      </c>
      <c r="C57" s="27" t="s">
        <v>184</v>
      </c>
      <c r="D57" s="27"/>
      <c r="E57" s="27" t="s">
        <v>88</v>
      </c>
      <c r="F57" s="27" t="s">
        <v>80</v>
      </c>
      <c r="G57" s="27">
        <v>1</v>
      </c>
      <c r="H57" s="82">
        <v>14</v>
      </c>
      <c r="I57" s="52">
        <v>400</v>
      </c>
      <c r="J57" s="37"/>
      <c r="K57" s="38"/>
      <c r="L57" s="86">
        <v>2000</v>
      </c>
      <c r="M57" s="143"/>
      <c r="N57" s="106">
        <f t="shared" si="8"/>
        <v>2000</v>
      </c>
      <c r="O57" s="24">
        <v>6500</v>
      </c>
      <c r="P57" s="143"/>
      <c r="Q57" s="106">
        <f t="shared" si="9"/>
        <v>6500</v>
      </c>
      <c r="R57" s="92">
        <v>3000</v>
      </c>
      <c r="S57" s="143"/>
      <c r="T57" s="146">
        <f t="shared" si="10"/>
        <v>3000</v>
      </c>
      <c r="U57" s="100" t="s">
        <v>189</v>
      </c>
    </row>
    <row r="58" spans="1:21" s="5" customFormat="1" ht="15" customHeight="1" x14ac:dyDescent="0.2">
      <c r="A58" s="76" t="s">
        <v>142</v>
      </c>
      <c r="B58" s="23" t="s">
        <v>90</v>
      </c>
      <c r="C58" s="27" t="s">
        <v>184</v>
      </c>
      <c r="D58" s="27"/>
      <c r="E58" s="27" t="s">
        <v>88</v>
      </c>
      <c r="F58" s="27" t="s">
        <v>79</v>
      </c>
      <c r="G58" s="27">
        <v>1</v>
      </c>
      <c r="H58" s="82">
        <v>2</v>
      </c>
      <c r="I58" s="52">
        <v>250</v>
      </c>
      <c r="J58" s="37"/>
      <c r="K58" s="38"/>
      <c r="L58" s="86">
        <v>1000</v>
      </c>
      <c r="M58" s="143"/>
      <c r="N58" s="106">
        <f t="shared" si="8"/>
        <v>1000</v>
      </c>
      <c r="O58" s="24">
        <v>3000</v>
      </c>
      <c r="P58" s="143"/>
      <c r="Q58" s="106">
        <f t="shared" si="9"/>
        <v>3000</v>
      </c>
      <c r="R58" s="92">
        <v>1500</v>
      </c>
      <c r="S58" s="143"/>
      <c r="T58" s="146">
        <f t="shared" si="10"/>
        <v>1500</v>
      </c>
      <c r="U58" s="100" t="s">
        <v>189</v>
      </c>
    </row>
    <row r="59" spans="1:21" s="5" customFormat="1" ht="15" customHeight="1" x14ac:dyDescent="0.2">
      <c r="A59" s="76" t="s">
        <v>143</v>
      </c>
      <c r="B59" s="23" t="s">
        <v>91</v>
      </c>
      <c r="C59" s="27" t="s">
        <v>184</v>
      </c>
      <c r="D59" s="27"/>
      <c r="E59" s="27" t="s">
        <v>88</v>
      </c>
      <c r="F59" s="27" t="s">
        <v>80</v>
      </c>
      <c r="G59" s="27">
        <v>1</v>
      </c>
      <c r="H59" s="82">
        <v>1</v>
      </c>
      <c r="I59" s="52">
        <v>250</v>
      </c>
      <c r="J59" s="37"/>
      <c r="K59" s="38"/>
      <c r="L59" s="86">
        <v>1000</v>
      </c>
      <c r="M59" s="143"/>
      <c r="N59" s="106">
        <f t="shared" si="8"/>
        <v>1000</v>
      </c>
      <c r="O59" s="24">
        <v>2000</v>
      </c>
      <c r="P59" s="143"/>
      <c r="Q59" s="106">
        <f t="shared" si="9"/>
        <v>2000</v>
      </c>
      <c r="R59" s="92">
        <v>1500</v>
      </c>
      <c r="S59" s="143"/>
      <c r="T59" s="146">
        <f t="shared" si="10"/>
        <v>1500</v>
      </c>
      <c r="U59" s="100" t="s">
        <v>189</v>
      </c>
    </row>
    <row r="60" spans="1:21" s="5" customFormat="1" ht="15" customHeight="1" x14ac:dyDescent="0.2">
      <c r="A60" s="76" t="s">
        <v>144</v>
      </c>
      <c r="B60" s="23" t="s">
        <v>98</v>
      </c>
      <c r="C60" s="27" t="s">
        <v>184</v>
      </c>
      <c r="D60" s="27"/>
      <c r="E60" s="27" t="s">
        <v>88</v>
      </c>
      <c r="F60" s="27" t="s">
        <v>79</v>
      </c>
      <c r="G60" s="27">
        <v>1</v>
      </c>
      <c r="H60" s="82">
        <v>2</v>
      </c>
      <c r="I60" s="52">
        <v>250</v>
      </c>
      <c r="J60" s="37"/>
      <c r="K60" s="38"/>
      <c r="L60" s="86">
        <v>1000</v>
      </c>
      <c r="M60" s="143"/>
      <c r="N60" s="106">
        <f t="shared" si="8"/>
        <v>1000</v>
      </c>
      <c r="O60" s="24">
        <v>3000</v>
      </c>
      <c r="P60" s="143"/>
      <c r="Q60" s="106">
        <f t="shared" si="9"/>
        <v>3000</v>
      </c>
      <c r="R60" s="92">
        <v>1500</v>
      </c>
      <c r="S60" s="143"/>
      <c r="T60" s="146">
        <f t="shared" si="10"/>
        <v>1500</v>
      </c>
      <c r="U60" s="100" t="s">
        <v>189</v>
      </c>
    </row>
    <row r="61" spans="1:21" s="5" customFormat="1" ht="15" customHeight="1" x14ac:dyDescent="0.2">
      <c r="A61" s="76" t="s">
        <v>145</v>
      </c>
      <c r="B61" s="23" t="s">
        <v>94</v>
      </c>
      <c r="C61" s="27" t="s">
        <v>184</v>
      </c>
      <c r="D61" s="27"/>
      <c r="E61" s="27" t="s">
        <v>97</v>
      </c>
      <c r="F61" s="27" t="s">
        <v>79</v>
      </c>
      <c r="G61" s="83">
        <v>15</v>
      </c>
      <c r="H61" s="82">
        <v>15</v>
      </c>
      <c r="I61" s="52">
        <v>25</v>
      </c>
      <c r="J61" s="37"/>
      <c r="K61" s="38"/>
      <c r="L61" s="86">
        <v>2500</v>
      </c>
      <c r="M61" s="143"/>
      <c r="N61" s="106">
        <f t="shared" si="8"/>
        <v>2500</v>
      </c>
      <c r="O61" s="24">
        <v>6000</v>
      </c>
      <c r="P61" s="143"/>
      <c r="Q61" s="106">
        <f t="shared" si="9"/>
        <v>6000</v>
      </c>
      <c r="R61" s="92">
        <v>3000</v>
      </c>
      <c r="S61" s="143"/>
      <c r="T61" s="146">
        <f t="shared" si="10"/>
        <v>3000</v>
      </c>
      <c r="U61" s="100" t="s">
        <v>189</v>
      </c>
    </row>
    <row r="62" spans="1:21" s="5" customFormat="1" ht="15" customHeight="1" x14ac:dyDescent="0.2">
      <c r="A62" s="76" t="s">
        <v>146</v>
      </c>
      <c r="B62" s="23" t="s">
        <v>96</v>
      </c>
      <c r="C62" s="27" t="s">
        <v>184</v>
      </c>
      <c r="D62" s="27"/>
      <c r="E62" s="27" t="s">
        <v>97</v>
      </c>
      <c r="F62" s="27" t="s">
        <v>79</v>
      </c>
      <c r="G62" s="83">
        <v>5</v>
      </c>
      <c r="H62" s="82">
        <v>5</v>
      </c>
      <c r="I62" s="52">
        <v>63</v>
      </c>
      <c r="J62" s="37"/>
      <c r="K62" s="38"/>
      <c r="L62" s="86">
        <v>1500</v>
      </c>
      <c r="M62" s="143"/>
      <c r="N62" s="106">
        <f t="shared" si="8"/>
        <v>1500</v>
      </c>
      <c r="O62" s="24">
        <v>4500</v>
      </c>
      <c r="P62" s="143"/>
      <c r="Q62" s="106">
        <f t="shared" si="9"/>
        <v>4500</v>
      </c>
      <c r="R62" s="92">
        <v>2000</v>
      </c>
      <c r="S62" s="143"/>
      <c r="T62" s="146">
        <f t="shared" si="10"/>
        <v>2000</v>
      </c>
      <c r="U62" s="100" t="s">
        <v>189</v>
      </c>
    </row>
    <row r="63" spans="1:21" s="5" customFormat="1" ht="15" customHeight="1" x14ac:dyDescent="0.2">
      <c r="A63" s="76"/>
      <c r="B63" s="23"/>
      <c r="C63" s="27"/>
      <c r="D63" s="27"/>
      <c r="E63" s="27"/>
      <c r="F63" s="27"/>
      <c r="G63" s="27"/>
      <c r="H63" s="28"/>
      <c r="I63" s="52"/>
      <c r="J63" s="37"/>
      <c r="K63" s="38"/>
      <c r="L63" s="86"/>
      <c r="M63" s="142"/>
      <c r="N63" s="106"/>
      <c r="O63" s="92"/>
      <c r="P63" s="142"/>
      <c r="Q63" s="106"/>
      <c r="R63" s="22"/>
      <c r="S63" s="142"/>
      <c r="T63" s="146"/>
      <c r="U63" s="99"/>
    </row>
    <row r="64" spans="1:21" s="5" customFormat="1" ht="15" customHeight="1" x14ac:dyDescent="0.2">
      <c r="A64" s="76" t="s">
        <v>147</v>
      </c>
      <c r="B64" s="23" t="s">
        <v>92</v>
      </c>
      <c r="C64" s="27" t="s">
        <v>184</v>
      </c>
      <c r="D64" s="27"/>
      <c r="E64" s="27" t="s">
        <v>88</v>
      </c>
      <c r="F64" s="27" t="s">
        <v>185</v>
      </c>
      <c r="G64" s="83"/>
      <c r="H64" s="82">
        <v>21</v>
      </c>
      <c r="I64" s="52"/>
      <c r="J64" s="37"/>
      <c r="K64" s="38"/>
      <c r="L64" s="86">
        <v>3000</v>
      </c>
      <c r="M64" s="143"/>
      <c r="N64" s="106">
        <f t="shared" si="8"/>
        <v>3000</v>
      </c>
      <c r="O64" s="24">
        <v>9000</v>
      </c>
      <c r="P64" s="143"/>
      <c r="Q64" s="106">
        <f t="shared" si="9"/>
        <v>9000</v>
      </c>
      <c r="R64" s="22">
        <v>3000</v>
      </c>
      <c r="S64" s="143"/>
      <c r="T64" s="146">
        <f t="shared" si="10"/>
        <v>3000</v>
      </c>
      <c r="U64" s="100" t="s">
        <v>189</v>
      </c>
    </row>
    <row r="65" spans="1:21" s="5" customFormat="1" ht="15" customHeight="1" x14ac:dyDescent="0.2">
      <c r="A65" s="76" t="s">
        <v>180</v>
      </c>
      <c r="B65" s="23" t="s">
        <v>92</v>
      </c>
      <c r="C65" s="27" t="s">
        <v>184</v>
      </c>
      <c r="D65" s="27"/>
      <c r="E65" s="27" t="s">
        <v>88</v>
      </c>
      <c r="F65" s="27" t="s">
        <v>79</v>
      </c>
      <c r="G65" s="83"/>
      <c r="H65" s="82">
        <v>2</v>
      </c>
      <c r="I65" s="52"/>
      <c r="J65" s="37"/>
      <c r="K65" s="38"/>
      <c r="L65" s="86">
        <v>1000</v>
      </c>
      <c r="M65" s="143"/>
      <c r="N65" s="106">
        <f t="shared" si="8"/>
        <v>1000</v>
      </c>
      <c r="O65" s="24">
        <v>2000</v>
      </c>
      <c r="P65" s="143"/>
      <c r="Q65" s="106">
        <f t="shared" si="9"/>
        <v>2000</v>
      </c>
      <c r="R65" s="92">
        <v>1500</v>
      </c>
      <c r="S65" s="143"/>
      <c r="T65" s="146">
        <f t="shared" si="10"/>
        <v>1500</v>
      </c>
      <c r="U65" s="100" t="s">
        <v>189</v>
      </c>
    </row>
    <row r="66" spans="1:21" s="5" customFormat="1" ht="15" customHeight="1" x14ac:dyDescent="0.2">
      <c r="A66" s="76" t="s">
        <v>186</v>
      </c>
      <c r="B66" s="23" t="s">
        <v>92</v>
      </c>
      <c r="C66" s="27" t="s">
        <v>184</v>
      </c>
      <c r="D66" s="27"/>
      <c r="E66" s="27" t="s">
        <v>88</v>
      </c>
      <c r="F66" s="27" t="s">
        <v>82</v>
      </c>
      <c r="G66" s="83"/>
      <c r="H66" s="82">
        <v>25</v>
      </c>
      <c r="I66" s="52"/>
      <c r="J66" s="37"/>
      <c r="K66" s="38"/>
      <c r="L66" s="86">
        <v>4500</v>
      </c>
      <c r="M66" s="143"/>
      <c r="N66" s="106">
        <f t="shared" si="8"/>
        <v>4500</v>
      </c>
      <c r="O66" s="24">
        <v>11000</v>
      </c>
      <c r="P66" s="143"/>
      <c r="Q66" s="106">
        <f t="shared" si="9"/>
        <v>11000</v>
      </c>
      <c r="R66" s="92">
        <v>3000</v>
      </c>
      <c r="S66" s="143"/>
      <c r="T66" s="146">
        <f t="shared" si="10"/>
        <v>3000</v>
      </c>
      <c r="U66" s="100" t="s">
        <v>189</v>
      </c>
    </row>
    <row r="67" spans="1:21" s="5" customFormat="1" ht="15" customHeight="1" x14ac:dyDescent="0.2">
      <c r="A67" s="76" t="s">
        <v>187</v>
      </c>
      <c r="B67" s="23" t="s">
        <v>93</v>
      </c>
      <c r="C67" s="27" t="s">
        <v>184</v>
      </c>
      <c r="D67" s="27"/>
      <c r="E67" s="27" t="s">
        <v>88</v>
      </c>
      <c r="F67" s="27" t="s">
        <v>82</v>
      </c>
      <c r="G67" s="83"/>
      <c r="H67" s="82">
        <v>25</v>
      </c>
      <c r="I67" s="52"/>
      <c r="J67" s="37"/>
      <c r="K67" s="38"/>
      <c r="L67" s="86">
        <v>4500</v>
      </c>
      <c r="M67" s="143"/>
      <c r="N67" s="106">
        <f t="shared" si="8"/>
        <v>4500</v>
      </c>
      <c r="O67" s="24">
        <v>11000</v>
      </c>
      <c r="P67" s="143"/>
      <c r="Q67" s="106">
        <f t="shared" si="9"/>
        <v>11000</v>
      </c>
      <c r="R67" s="92">
        <v>3000</v>
      </c>
      <c r="S67" s="143"/>
      <c r="T67" s="146">
        <f t="shared" si="10"/>
        <v>3000</v>
      </c>
      <c r="U67" s="100" t="s">
        <v>189</v>
      </c>
    </row>
    <row r="68" spans="1:21" s="5" customFormat="1" ht="15" customHeight="1" thickBot="1" x14ac:dyDescent="0.25">
      <c r="A68" s="76"/>
      <c r="B68" s="90"/>
      <c r="C68" s="27"/>
      <c r="D68" s="27"/>
      <c r="E68" s="27"/>
      <c r="F68" s="27"/>
      <c r="G68" s="27"/>
      <c r="H68" s="93"/>
      <c r="I68" s="52"/>
      <c r="J68" s="37"/>
      <c r="K68" s="38"/>
      <c r="L68" s="86"/>
      <c r="M68" s="142"/>
      <c r="N68" s="106"/>
      <c r="O68" s="92"/>
      <c r="P68" s="142"/>
      <c r="Q68" s="106"/>
      <c r="R68" s="22"/>
      <c r="S68" s="142"/>
      <c r="T68" s="146"/>
      <c r="U68" s="99"/>
    </row>
    <row r="69" spans="1:21" s="3" customFormat="1" ht="20.25" customHeight="1" thickTop="1" thickBot="1" x14ac:dyDescent="0.35">
      <c r="A69" s="17" t="s">
        <v>68</v>
      </c>
      <c r="B69" s="4" t="s">
        <v>15</v>
      </c>
      <c r="C69" s="2"/>
      <c r="D69" s="2"/>
      <c r="E69" s="2"/>
      <c r="F69" s="2"/>
      <c r="G69" s="2"/>
      <c r="H69" s="2"/>
      <c r="I69" s="19"/>
      <c r="J69" s="2"/>
      <c r="K69" s="2"/>
      <c r="L69" s="85"/>
      <c r="M69" s="104"/>
      <c r="N69" s="19"/>
      <c r="O69" s="19"/>
      <c r="P69" s="104"/>
      <c r="Q69" s="19"/>
      <c r="R69" s="19"/>
      <c r="S69" s="104"/>
      <c r="T69" s="88"/>
      <c r="U69" s="94"/>
    </row>
    <row r="70" spans="1:21" s="5" customFormat="1" ht="15" customHeight="1" thickTop="1" x14ac:dyDescent="0.2">
      <c r="A70" s="76" t="s">
        <v>66</v>
      </c>
      <c r="B70" s="267" t="s">
        <v>55</v>
      </c>
      <c r="C70" s="270" t="s">
        <v>184</v>
      </c>
      <c r="D70" s="67"/>
      <c r="E70" s="270" t="s">
        <v>97</v>
      </c>
      <c r="F70" s="270" t="s">
        <v>82</v>
      </c>
      <c r="G70" s="270">
        <v>5</v>
      </c>
      <c r="H70" s="320">
        <v>10</v>
      </c>
      <c r="I70" s="57">
        <v>25</v>
      </c>
      <c r="J70" s="36">
        <v>341882869</v>
      </c>
      <c r="K70" s="38">
        <v>5623537</v>
      </c>
      <c r="L70" s="317">
        <v>1500</v>
      </c>
      <c r="M70" s="230"/>
      <c r="N70" s="241">
        <f>L70*(1-M70)</f>
        <v>1500</v>
      </c>
      <c r="O70" s="273">
        <v>6000</v>
      </c>
      <c r="P70" s="230"/>
      <c r="Q70" s="241">
        <f>O70*(1-P70)</f>
        <v>6000</v>
      </c>
      <c r="R70" s="280">
        <v>1500</v>
      </c>
      <c r="S70" s="230"/>
      <c r="T70" s="244">
        <f>R70*(1-S70)</f>
        <v>1500</v>
      </c>
      <c r="U70" s="276" t="s">
        <v>189</v>
      </c>
    </row>
    <row r="71" spans="1:21" s="5" customFormat="1" ht="15" customHeight="1" x14ac:dyDescent="0.2">
      <c r="A71" s="76" t="s">
        <v>148</v>
      </c>
      <c r="B71" s="268"/>
      <c r="C71" s="271"/>
      <c r="D71" s="68"/>
      <c r="E71" s="271"/>
      <c r="F71" s="271"/>
      <c r="G71" s="271"/>
      <c r="H71" s="321"/>
      <c r="I71" s="52">
        <v>25</v>
      </c>
      <c r="J71" s="36">
        <v>341937126</v>
      </c>
      <c r="K71" s="38">
        <v>12203825</v>
      </c>
      <c r="L71" s="318"/>
      <c r="M71" s="231"/>
      <c r="N71" s="242"/>
      <c r="O71" s="274"/>
      <c r="P71" s="231"/>
      <c r="Q71" s="242"/>
      <c r="R71" s="281"/>
      <c r="S71" s="231"/>
      <c r="T71" s="245"/>
      <c r="U71" s="277"/>
    </row>
    <row r="72" spans="1:21" s="5" customFormat="1" ht="15" customHeight="1" x14ac:dyDescent="0.2">
      <c r="A72" s="76" t="s">
        <v>149</v>
      </c>
      <c r="B72" s="268"/>
      <c r="C72" s="271"/>
      <c r="D72" s="68"/>
      <c r="E72" s="271"/>
      <c r="F72" s="271"/>
      <c r="G72" s="271"/>
      <c r="H72" s="321"/>
      <c r="I72" s="52">
        <v>25</v>
      </c>
      <c r="J72" s="36">
        <v>341938749</v>
      </c>
      <c r="K72" s="38">
        <v>31735182</v>
      </c>
      <c r="L72" s="318"/>
      <c r="M72" s="231"/>
      <c r="N72" s="242"/>
      <c r="O72" s="274"/>
      <c r="P72" s="231"/>
      <c r="Q72" s="242"/>
      <c r="R72" s="281"/>
      <c r="S72" s="231"/>
      <c r="T72" s="245"/>
      <c r="U72" s="277"/>
    </row>
    <row r="73" spans="1:21" s="5" customFormat="1" ht="15" customHeight="1" thickBot="1" x14ac:dyDescent="0.25">
      <c r="A73" s="76" t="s">
        <v>150</v>
      </c>
      <c r="B73" s="324"/>
      <c r="C73" s="323"/>
      <c r="D73" s="69"/>
      <c r="E73" s="323"/>
      <c r="F73" s="323"/>
      <c r="G73" s="323"/>
      <c r="H73" s="331"/>
      <c r="I73" s="58">
        <v>40</v>
      </c>
      <c r="J73" s="36">
        <v>342475826</v>
      </c>
      <c r="K73" s="38">
        <v>164863</v>
      </c>
      <c r="L73" s="319"/>
      <c r="M73" s="240"/>
      <c r="N73" s="243"/>
      <c r="O73" s="279"/>
      <c r="P73" s="240"/>
      <c r="Q73" s="243"/>
      <c r="R73" s="282"/>
      <c r="S73" s="240"/>
      <c r="T73" s="246"/>
      <c r="U73" s="283"/>
    </row>
    <row r="74" spans="1:21" s="3" customFormat="1" ht="20.25" customHeight="1" thickTop="1" thickBot="1" x14ac:dyDescent="0.35">
      <c r="A74" s="17" t="s">
        <v>69</v>
      </c>
      <c r="B74" s="4" t="s">
        <v>19</v>
      </c>
      <c r="C74" s="2"/>
      <c r="D74" s="2"/>
      <c r="E74" s="2"/>
      <c r="F74" s="2"/>
      <c r="G74" s="2"/>
      <c r="H74" s="2"/>
      <c r="I74" s="19"/>
      <c r="J74" s="2"/>
      <c r="K74" s="2"/>
      <c r="L74" s="85"/>
      <c r="M74" s="104"/>
      <c r="N74" s="19"/>
      <c r="O74" s="19"/>
      <c r="P74" s="104"/>
      <c r="Q74" s="19"/>
      <c r="R74" s="19"/>
      <c r="S74" s="104"/>
      <c r="T74" s="88"/>
      <c r="U74" s="94"/>
    </row>
    <row r="75" spans="1:21" s="5" customFormat="1" ht="15" customHeight="1" thickTop="1" thickBot="1" x14ac:dyDescent="0.25">
      <c r="A75" s="76" t="s">
        <v>71</v>
      </c>
      <c r="B75" s="90" t="s">
        <v>31</v>
      </c>
      <c r="C75" s="27"/>
      <c r="D75" s="27" t="s">
        <v>184</v>
      </c>
      <c r="E75" s="27" t="s">
        <v>78</v>
      </c>
      <c r="F75" s="27" t="s">
        <v>79</v>
      </c>
      <c r="G75" s="27">
        <v>2</v>
      </c>
      <c r="H75" s="82">
        <v>2</v>
      </c>
      <c r="I75" s="52">
        <v>80</v>
      </c>
      <c r="J75" s="37">
        <v>342565848</v>
      </c>
      <c r="K75" s="38">
        <v>12580134</v>
      </c>
      <c r="L75" s="86">
        <v>1500</v>
      </c>
      <c r="M75" s="143"/>
      <c r="N75" s="106">
        <f t="shared" ref="N75" si="11">L75*(1-M75)</f>
        <v>1500</v>
      </c>
      <c r="O75" s="92">
        <v>2000</v>
      </c>
      <c r="P75" s="143"/>
      <c r="Q75" s="106">
        <f t="shared" ref="Q75" si="12">O75*(1-P75)</f>
        <v>2000</v>
      </c>
      <c r="R75" s="22">
        <v>1500</v>
      </c>
      <c r="S75" s="143"/>
      <c r="T75" s="110">
        <f t="shared" ref="T75" si="13">R75*(1-S75)</f>
        <v>1500</v>
      </c>
      <c r="U75" s="100" t="s">
        <v>189</v>
      </c>
    </row>
    <row r="76" spans="1:21" s="3" customFormat="1" ht="20.25" customHeight="1" thickTop="1" thickBot="1" x14ac:dyDescent="0.35">
      <c r="A76" s="17" t="s">
        <v>72</v>
      </c>
      <c r="B76" s="4" t="s">
        <v>16</v>
      </c>
      <c r="C76" s="2"/>
      <c r="D76" s="2"/>
      <c r="E76" s="2"/>
      <c r="F76" s="2"/>
      <c r="G76" s="2"/>
      <c r="H76" s="2"/>
      <c r="I76" s="19"/>
      <c r="J76" s="2"/>
      <c r="K76" s="2"/>
      <c r="L76" s="85"/>
      <c r="M76" s="104"/>
      <c r="N76" s="19"/>
      <c r="O76" s="19"/>
      <c r="P76" s="104"/>
      <c r="Q76" s="19"/>
      <c r="R76" s="19"/>
      <c r="S76" s="104"/>
      <c r="T76" s="88"/>
      <c r="U76" s="94"/>
    </row>
    <row r="77" spans="1:21" s="5" customFormat="1" ht="15" customHeight="1" thickTop="1" x14ac:dyDescent="0.2">
      <c r="A77" s="76" t="s">
        <v>75</v>
      </c>
      <c r="B77" s="325" t="s">
        <v>36</v>
      </c>
      <c r="C77" s="70"/>
      <c r="D77" s="249" t="s">
        <v>184</v>
      </c>
      <c r="E77" s="249" t="s">
        <v>78</v>
      </c>
      <c r="F77" s="249" t="s">
        <v>80</v>
      </c>
      <c r="G77" s="249">
        <v>5</v>
      </c>
      <c r="H77" s="328">
        <v>5</v>
      </c>
      <c r="I77" s="57">
        <v>25</v>
      </c>
      <c r="J77" s="36">
        <v>341966691</v>
      </c>
      <c r="K77" s="38">
        <v>128330</v>
      </c>
      <c r="L77" s="300">
        <v>1500</v>
      </c>
      <c r="M77" s="230"/>
      <c r="N77" s="233">
        <f>L77*(1-M77)</f>
        <v>1500</v>
      </c>
      <c r="O77" s="273">
        <v>4500</v>
      </c>
      <c r="P77" s="230"/>
      <c r="Q77" s="233">
        <f>O77*(1-P77)</f>
        <v>4500</v>
      </c>
      <c r="R77" s="273">
        <v>1500</v>
      </c>
      <c r="S77" s="230"/>
      <c r="T77" s="236">
        <f>R77*(1-S77)</f>
        <v>1500</v>
      </c>
      <c r="U77" s="260" t="s">
        <v>189</v>
      </c>
    </row>
    <row r="78" spans="1:21" s="5" customFormat="1" ht="15" customHeight="1" x14ac:dyDescent="0.2">
      <c r="A78" s="76" t="s">
        <v>151</v>
      </c>
      <c r="B78" s="326"/>
      <c r="C78" s="71"/>
      <c r="D78" s="250"/>
      <c r="E78" s="250"/>
      <c r="F78" s="250"/>
      <c r="G78" s="250"/>
      <c r="H78" s="329"/>
      <c r="I78" s="52">
        <v>40</v>
      </c>
      <c r="J78" s="36">
        <v>342036200</v>
      </c>
      <c r="K78" s="38">
        <v>1742362</v>
      </c>
      <c r="L78" s="301"/>
      <c r="M78" s="231"/>
      <c r="N78" s="234">
        <f t="shared" ref="N78:N81" si="14">L78*(1-M78)</f>
        <v>0</v>
      </c>
      <c r="O78" s="274"/>
      <c r="P78" s="231"/>
      <c r="Q78" s="234">
        <f t="shared" ref="Q78:Q81" si="15">O78*(1-P78)</f>
        <v>0</v>
      </c>
      <c r="R78" s="274"/>
      <c r="S78" s="231"/>
      <c r="T78" s="237">
        <f t="shared" ref="T78:T81" si="16">R78*(1-S78)</f>
        <v>0</v>
      </c>
      <c r="U78" s="261"/>
    </row>
    <row r="79" spans="1:21" s="5" customFormat="1" ht="15" customHeight="1" x14ac:dyDescent="0.2">
      <c r="A79" s="76" t="s">
        <v>152</v>
      </c>
      <c r="B79" s="326"/>
      <c r="C79" s="71"/>
      <c r="D79" s="250"/>
      <c r="E79" s="250"/>
      <c r="F79" s="250"/>
      <c r="G79" s="250"/>
      <c r="H79" s="329"/>
      <c r="I79" s="52">
        <v>40</v>
      </c>
      <c r="J79" s="36">
        <v>342169962</v>
      </c>
      <c r="K79" s="38">
        <v>1742295</v>
      </c>
      <c r="L79" s="301"/>
      <c r="M79" s="231"/>
      <c r="N79" s="234">
        <f t="shared" si="14"/>
        <v>0</v>
      </c>
      <c r="O79" s="274"/>
      <c r="P79" s="231"/>
      <c r="Q79" s="234">
        <f t="shared" si="15"/>
        <v>0</v>
      </c>
      <c r="R79" s="274"/>
      <c r="S79" s="231"/>
      <c r="T79" s="237">
        <f t="shared" si="16"/>
        <v>0</v>
      </c>
      <c r="U79" s="261"/>
    </row>
    <row r="80" spans="1:21" s="5" customFormat="1" ht="15" customHeight="1" x14ac:dyDescent="0.2">
      <c r="A80" s="76" t="s">
        <v>153</v>
      </c>
      <c r="B80" s="326"/>
      <c r="C80" s="71"/>
      <c r="D80" s="250"/>
      <c r="E80" s="250"/>
      <c r="F80" s="250"/>
      <c r="G80" s="250"/>
      <c r="H80" s="329"/>
      <c r="I80" s="52">
        <v>40</v>
      </c>
      <c r="J80" s="36">
        <v>342170380</v>
      </c>
      <c r="K80" s="38">
        <v>1742327</v>
      </c>
      <c r="L80" s="301"/>
      <c r="M80" s="231"/>
      <c r="N80" s="234">
        <f t="shared" si="14"/>
        <v>0</v>
      </c>
      <c r="O80" s="274"/>
      <c r="P80" s="231"/>
      <c r="Q80" s="234">
        <f t="shared" si="15"/>
        <v>0</v>
      </c>
      <c r="R80" s="274"/>
      <c r="S80" s="231"/>
      <c r="T80" s="237">
        <f t="shared" si="16"/>
        <v>0</v>
      </c>
      <c r="U80" s="261"/>
    </row>
    <row r="81" spans="1:21" s="5" customFormat="1" ht="15" customHeight="1" thickBot="1" x14ac:dyDescent="0.25">
      <c r="A81" s="76" t="s">
        <v>154</v>
      </c>
      <c r="B81" s="327"/>
      <c r="C81" s="72"/>
      <c r="D81" s="251"/>
      <c r="E81" s="251"/>
      <c r="F81" s="251"/>
      <c r="G81" s="251"/>
      <c r="H81" s="330"/>
      <c r="I81" s="58">
        <v>40</v>
      </c>
      <c r="J81" s="36">
        <v>342171034</v>
      </c>
      <c r="K81" s="38">
        <v>3051889</v>
      </c>
      <c r="L81" s="302"/>
      <c r="M81" s="232"/>
      <c r="N81" s="235">
        <f t="shared" si="14"/>
        <v>0</v>
      </c>
      <c r="O81" s="275"/>
      <c r="P81" s="232"/>
      <c r="Q81" s="235">
        <f t="shared" si="15"/>
        <v>0</v>
      </c>
      <c r="R81" s="275"/>
      <c r="S81" s="232"/>
      <c r="T81" s="238">
        <f t="shared" si="16"/>
        <v>0</v>
      </c>
      <c r="U81" s="262"/>
    </row>
    <row r="82" spans="1:21" s="3" customFormat="1" ht="20.25" customHeight="1" thickTop="1" thickBot="1" x14ac:dyDescent="0.35">
      <c r="A82" s="17" t="s">
        <v>99</v>
      </c>
      <c r="B82" s="4" t="s">
        <v>20</v>
      </c>
      <c r="C82" s="2"/>
      <c r="D82" s="2"/>
      <c r="E82" s="2"/>
      <c r="F82" s="2"/>
      <c r="G82" s="2"/>
      <c r="H82" s="2"/>
      <c r="I82" s="19"/>
      <c r="J82" s="2"/>
      <c r="K82" s="2"/>
      <c r="L82" s="85"/>
      <c r="M82" s="104"/>
      <c r="N82" s="19"/>
      <c r="O82" s="19"/>
      <c r="P82" s="104"/>
      <c r="Q82" s="19"/>
      <c r="R82" s="19"/>
      <c r="S82" s="104"/>
      <c r="T82" s="88"/>
      <c r="U82" s="94"/>
    </row>
    <row r="83" spans="1:21" s="5" customFormat="1" ht="15" customHeight="1" thickTop="1" thickBot="1" x14ac:dyDescent="0.25">
      <c r="A83" s="76" t="s">
        <v>100</v>
      </c>
      <c r="B83" s="90" t="s">
        <v>70</v>
      </c>
      <c r="C83" s="27" t="s">
        <v>184</v>
      </c>
      <c r="D83" s="27"/>
      <c r="E83" s="27" t="s">
        <v>84</v>
      </c>
      <c r="F83" s="27" t="s">
        <v>82</v>
      </c>
      <c r="G83" s="27">
        <v>5</v>
      </c>
      <c r="H83" s="82">
        <v>30</v>
      </c>
      <c r="I83" s="52">
        <v>200</v>
      </c>
      <c r="J83" s="37">
        <v>342595922</v>
      </c>
      <c r="K83" s="38">
        <v>1121531</v>
      </c>
      <c r="L83" s="86">
        <v>4500</v>
      </c>
      <c r="M83" s="143"/>
      <c r="N83" s="106">
        <f t="shared" ref="N83" si="17">L83*(1-M83)</f>
        <v>4500</v>
      </c>
      <c r="O83" s="92">
        <v>12000</v>
      </c>
      <c r="P83" s="143"/>
      <c r="Q83" s="106">
        <f t="shared" ref="Q83" si="18">O83*(1-P83)</f>
        <v>12000</v>
      </c>
      <c r="R83" s="22">
        <v>3000</v>
      </c>
      <c r="S83" s="143"/>
      <c r="T83" s="146">
        <f t="shared" ref="T83" si="19">R83*(1-S83)</f>
        <v>3000</v>
      </c>
      <c r="U83" s="100" t="s">
        <v>189</v>
      </c>
    </row>
    <row r="84" spans="1:21" s="3" customFormat="1" ht="20.25" customHeight="1" thickTop="1" thickBot="1" x14ac:dyDescent="0.35">
      <c r="A84" s="17" t="s">
        <v>155</v>
      </c>
      <c r="B84" s="4" t="s">
        <v>73</v>
      </c>
      <c r="C84" s="2"/>
      <c r="D84" s="2"/>
      <c r="E84" s="2"/>
      <c r="F84" s="2"/>
      <c r="G84" s="2"/>
      <c r="H84" s="2"/>
      <c r="I84" s="19"/>
      <c r="J84" s="2"/>
      <c r="K84" s="2"/>
      <c r="L84" s="85"/>
      <c r="M84" s="104"/>
      <c r="N84" s="19"/>
      <c r="O84" s="19"/>
      <c r="P84" s="104"/>
      <c r="Q84" s="19"/>
      <c r="R84" s="19"/>
      <c r="S84" s="104"/>
      <c r="T84" s="88"/>
      <c r="U84" s="94"/>
    </row>
    <row r="85" spans="1:21" s="5" customFormat="1" ht="15" customHeight="1" thickTop="1" thickBot="1" x14ac:dyDescent="0.25">
      <c r="A85" s="76" t="s">
        <v>156</v>
      </c>
      <c r="B85" s="90" t="s">
        <v>74</v>
      </c>
      <c r="C85" s="27" t="s">
        <v>184</v>
      </c>
      <c r="D85" s="27"/>
      <c r="E85" s="27" t="s">
        <v>78</v>
      </c>
      <c r="F85" s="27" t="s">
        <v>82</v>
      </c>
      <c r="G85" s="27">
        <v>5</v>
      </c>
      <c r="H85" s="82">
        <v>5</v>
      </c>
      <c r="I85" s="52">
        <v>400</v>
      </c>
      <c r="J85" s="37">
        <v>342630437</v>
      </c>
      <c r="K85" s="38">
        <v>13596386</v>
      </c>
      <c r="L85" s="86">
        <v>2000</v>
      </c>
      <c r="M85" s="143"/>
      <c r="N85" s="106">
        <f t="shared" ref="N85" si="20">L85*(1-M85)</f>
        <v>2000</v>
      </c>
      <c r="O85" s="92">
        <v>4500</v>
      </c>
      <c r="P85" s="143"/>
      <c r="Q85" s="106">
        <f t="shared" ref="Q85" si="21">O85*(1-P85)</f>
        <v>4500</v>
      </c>
      <c r="R85" s="22">
        <v>2000</v>
      </c>
      <c r="S85" s="143"/>
      <c r="T85" s="146">
        <f t="shared" ref="T85" si="22">R85*(1-S85)</f>
        <v>2000</v>
      </c>
      <c r="U85" s="100" t="s">
        <v>189</v>
      </c>
    </row>
    <row r="86" spans="1:21" s="3" customFormat="1" ht="20.25" customHeight="1" thickTop="1" thickBot="1" x14ac:dyDescent="0.35">
      <c r="A86" s="17" t="s">
        <v>157</v>
      </c>
      <c r="B86" s="4" t="s">
        <v>18</v>
      </c>
      <c r="C86" s="2"/>
      <c r="D86" s="2"/>
      <c r="E86" s="2"/>
      <c r="F86" s="2"/>
      <c r="G86" s="2"/>
      <c r="H86" s="2"/>
      <c r="I86" s="19"/>
      <c r="J86" s="2"/>
      <c r="K86" s="2"/>
      <c r="L86" s="85"/>
      <c r="M86" s="104"/>
      <c r="N86" s="19"/>
      <c r="O86" s="19"/>
      <c r="P86" s="104"/>
      <c r="Q86" s="19"/>
      <c r="R86" s="19"/>
      <c r="S86" s="104"/>
      <c r="T86" s="88"/>
      <c r="U86" s="94"/>
    </row>
    <row r="87" spans="1:21" s="5" customFormat="1" ht="15" customHeight="1" thickTop="1" thickBot="1" x14ac:dyDescent="0.25">
      <c r="A87" s="76" t="s">
        <v>158</v>
      </c>
      <c r="B87" s="90" t="s">
        <v>31</v>
      </c>
      <c r="C87" s="27" t="s">
        <v>184</v>
      </c>
      <c r="D87" s="27"/>
      <c r="E87" s="27" t="s">
        <v>78</v>
      </c>
      <c r="F87" s="27" t="s">
        <v>80</v>
      </c>
      <c r="G87" s="27">
        <v>5</v>
      </c>
      <c r="H87" s="82">
        <v>5</v>
      </c>
      <c r="I87" s="52">
        <v>25</v>
      </c>
      <c r="J87" s="37">
        <v>342484738</v>
      </c>
      <c r="K87" s="38">
        <v>12583148</v>
      </c>
      <c r="L87" s="86">
        <v>2000</v>
      </c>
      <c r="M87" s="143"/>
      <c r="N87" s="106">
        <f t="shared" ref="N87:N107" si="23">L87*(1-M87)</f>
        <v>2000</v>
      </c>
      <c r="O87" s="92">
        <v>4500</v>
      </c>
      <c r="P87" s="143"/>
      <c r="Q87" s="106">
        <f t="shared" ref="Q87:Q107" si="24">O87*(1-P87)</f>
        <v>4500</v>
      </c>
      <c r="R87" s="22">
        <v>2000</v>
      </c>
      <c r="S87" s="143"/>
      <c r="T87" s="146">
        <f t="shared" ref="T87:T107" si="25">R87*(1-S87)</f>
        <v>2000</v>
      </c>
      <c r="U87" s="100" t="s">
        <v>189</v>
      </c>
    </row>
    <row r="88" spans="1:21" s="3" customFormat="1" ht="20.25" customHeight="1" thickTop="1" thickBot="1" x14ac:dyDescent="0.35">
      <c r="A88" s="17" t="s">
        <v>159</v>
      </c>
      <c r="B88" s="4" t="s">
        <v>101</v>
      </c>
      <c r="C88" s="2"/>
      <c r="D88" s="2"/>
      <c r="E88" s="2"/>
      <c r="F88" s="2"/>
      <c r="G88" s="2"/>
      <c r="H88" s="2"/>
      <c r="I88" s="19"/>
      <c r="J88" s="2"/>
      <c r="K88" s="2"/>
      <c r="L88" s="85"/>
      <c r="M88" s="104"/>
      <c r="N88" s="19"/>
      <c r="O88" s="19"/>
      <c r="P88" s="104"/>
      <c r="Q88" s="19"/>
      <c r="R88" s="19"/>
      <c r="S88" s="104"/>
      <c r="T88" s="88"/>
      <c r="U88" s="94"/>
    </row>
    <row r="89" spans="1:21" ht="15" customHeight="1" thickTop="1" x14ac:dyDescent="0.2">
      <c r="A89" s="79" t="s">
        <v>160</v>
      </c>
      <c r="B89" s="43" t="s">
        <v>102</v>
      </c>
      <c r="C89" s="73"/>
      <c r="D89" s="73" t="s">
        <v>184</v>
      </c>
      <c r="E89" s="15" t="s">
        <v>78</v>
      </c>
      <c r="F89" s="15" t="s">
        <v>79</v>
      </c>
      <c r="G89" s="15">
        <v>1</v>
      </c>
      <c r="H89" s="16">
        <v>1</v>
      </c>
      <c r="I89" s="53"/>
      <c r="J89" s="42"/>
      <c r="K89" s="32"/>
      <c r="L89" s="86">
        <v>1000</v>
      </c>
      <c r="M89" s="143"/>
      <c r="N89" s="106">
        <f t="shared" si="23"/>
        <v>1000</v>
      </c>
      <c r="O89" s="92">
        <v>1500</v>
      </c>
      <c r="P89" s="143"/>
      <c r="Q89" s="106">
        <f t="shared" si="24"/>
        <v>1500</v>
      </c>
      <c r="R89" s="22">
        <v>1000</v>
      </c>
      <c r="S89" s="143"/>
      <c r="T89" s="146">
        <f t="shared" si="25"/>
        <v>1000</v>
      </c>
      <c r="U89" s="247" t="s">
        <v>189</v>
      </c>
    </row>
    <row r="90" spans="1:21" ht="15" customHeight="1" x14ac:dyDescent="0.2">
      <c r="A90" s="79" t="s">
        <v>161</v>
      </c>
      <c r="B90" s="44" t="s">
        <v>103</v>
      </c>
      <c r="C90" s="74"/>
      <c r="D90" s="73" t="s">
        <v>184</v>
      </c>
      <c r="E90" s="15" t="s">
        <v>78</v>
      </c>
      <c r="F90" s="15" t="s">
        <v>79</v>
      </c>
      <c r="G90" s="15">
        <v>1</v>
      </c>
      <c r="H90" s="16">
        <v>1</v>
      </c>
      <c r="I90" s="53"/>
      <c r="J90" s="30"/>
      <c r="K90" s="32"/>
      <c r="L90" s="86">
        <v>1000</v>
      </c>
      <c r="M90" s="143"/>
      <c r="N90" s="106">
        <f t="shared" si="23"/>
        <v>1000</v>
      </c>
      <c r="O90" s="92">
        <v>1500</v>
      </c>
      <c r="P90" s="143"/>
      <c r="Q90" s="106">
        <f t="shared" si="24"/>
        <v>1500</v>
      </c>
      <c r="R90" s="22">
        <v>1000</v>
      </c>
      <c r="S90" s="143"/>
      <c r="T90" s="146">
        <f t="shared" si="25"/>
        <v>1000</v>
      </c>
      <c r="U90" s="248"/>
    </row>
    <row r="91" spans="1:21" ht="15" customHeight="1" x14ac:dyDescent="0.2">
      <c r="A91" s="79" t="s">
        <v>162</v>
      </c>
      <c r="B91" s="44" t="s">
        <v>104</v>
      </c>
      <c r="C91" s="74"/>
      <c r="D91" s="73" t="s">
        <v>184</v>
      </c>
      <c r="E91" s="15" t="s">
        <v>78</v>
      </c>
      <c r="F91" s="15" t="s">
        <v>79</v>
      </c>
      <c r="G91" s="15">
        <v>1</v>
      </c>
      <c r="H91" s="16">
        <v>1</v>
      </c>
      <c r="I91" s="53"/>
      <c r="J91" s="30"/>
      <c r="K91" s="32"/>
      <c r="L91" s="86">
        <v>1000</v>
      </c>
      <c r="M91" s="143"/>
      <c r="N91" s="106">
        <f t="shared" si="23"/>
        <v>1000</v>
      </c>
      <c r="O91" s="169">
        <v>1500</v>
      </c>
      <c r="P91" s="143"/>
      <c r="Q91" s="106">
        <f t="shared" si="24"/>
        <v>1500</v>
      </c>
      <c r="R91" s="22">
        <v>1000</v>
      </c>
      <c r="S91" s="143"/>
      <c r="T91" s="146">
        <f t="shared" si="25"/>
        <v>1000</v>
      </c>
      <c r="U91" s="248"/>
    </row>
    <row r="92" spans="1:21" ht="15" customHeight="1" x14ac:dyDescent="0.2">
      <c r="A92" s="79" t="s">
        <v>163</v>
      </c>
      <c r="B92" s="44" t="s">
        <v>105</v>
      </c>
      <c r="C92" s="74"/>
      <c r="D92" s="73" t="s">
        <v>184</v>
      </c>
      <c r="E92" s="15" t="s">
        <v>78</v>
      </c>
      <c r="F92" s="15" t="s">
        <v>79</v>
      </c>
      <c r="G92" s="15">
        <v>1</v>
      </c>
      <c r="H92" s="16">
        <v>1</v>
      </c>
      <c r="I92" s="53"/>
      <c r="J92" s="30"/>
      <c r="K92" s="32"/>
      <c r="L92" s="86">
        <v>1000</v>
      </c>
      <c r="M92" s="143"/>
      <c r="N92" s="106">
        <f t="shared" si="23"/>
        <v>1000</v>
      </c>
      <c r="O92" s="169">
        <v>1500</v>
      </c>
      <c r="P92" s="143"/>
      <c r="Q92" s="106">
        <f t="shared" si="24"/>
        <v>1500</v>
      </c>
      <c r="R92" s="22">
        <v>1000</v>
      </c>
      <c r="S92" s="143"/>
      <c r="T92" s="146">
        <f t="shared" si="25"/>
        <v>1000</v>
      </c>
      <c r="U92" s="248"/>
    </row>
    <row r="93" spans="1:21" ht="15" customHeight="1" x14ac:dyDescent="0.2">
      <c r="A93" s="79" t="s">
        <v>164</v>
      </c>
      <c r="B93" s="44" t="s">
        <v>106</v>
      </c>
      <c r="C93" s="74"/>
      <c r="D93" s="73" t="s">
        <v>184</v>
      </c>
      <c r="E93" s="15" t="s">
        <v>78</v>
      </c>
      <c r="F93" s="15" t="s">
        <v>79</v>
      </c>
      <c r="G93" s="15">
        <v>1</v>
      </c>
      <c r="H93" s="16">
        <v>1</v>
      </c>
      <c r="I93" s="53"/>
      <c r="J93" s="30"/>
      <c r="K93" s="32"/>
      <c r="L93" s="86">
        <v>1000</v>
      </c>
      <c r="M93" s="143"/>
      <c r="N93" s="106">
        <f t="shared" si="23"/>
        <v>1000</v>
      </c>
      <c r="O93" s="169">
        <v>1500</v>
      </c>
      <c r="P93" s="143"/>
      <c r="Q93" s="106">
        <f t="shared" si="24"/>
        <v>1500</v>
      </c>
      <c r="R93" s="22">
        <v>1000</v>
      </c>
      <c r="S93" s="143"/>
      <c r="T93" s="146">
        <f t="shared" si="25"/>
        <v>1000</v>
      </c>
      <c r="U93" s="248"/>
    </row>
    <row r="94" spans="1:21" ht="15" customHeight="1" x14ac:dyDescent="0.2">
      <c r="A94" s="79" t="s">
        <v>165</v>
      </c>
      <c r="B94" s="44" t="s">
        <v>107</v>
      </c>
      <c r="C94" s="74"/>
      <c r="D94" s="73" t="s">
        <v>184</v>
      </c>
      <c r="E94" s="15" t="s">
        <v>78</v>
      </c>
      <c r="F94" s="15" t="s">
        <v>79</v>
      </c>
      <c r="G94" s="15">
        <v>1</v>
      </c>
      <c r="H94" s="16">
        <v>1</v>
      </c>
      <c r="I94" s="53"/>
      <c r="J94" s="30"/>
      <c r="K94" s="32"/>
      <c r="L94" s="86">
        <v>1000</v>
      </c>
      <c r="M94" s="143"/>
      <c r="N94" s="106">
        <f t="shared" si="23"/>
        <v>1000</v>
      </c>
      <c r="O94" s="169">
        <v>1500</v>
      </c>
      <c r="P94" s="143"/>
      <c r="Q94" s="106">
        <f t="shared" si="24"/>
        <v>1500</v>
      </c>
      <c r="R94" s="22">
        <v>1000</v>
      </c>
      <c r="S94" s="143"/>
      <c r="T94" s="146">
        <f t="shared" si="25"/>
        <v>1000</v>
      </c>
      <c r="U94" s="248"/>
    </row>
    <row r="95" spans="1:21" ht="15" customHeight="1" x14ac:dyDescent="0.2">
      <c r="A95" s="79" t="s">
        <v>166</v>
      </c>
      <c r="B95" s="44" t="s">
        <v>108</v>
      </c>
      <c r="C95" s="74"/>
      <c r="D95" s="73" t="s">
        <v>184</v>
      </c>
      <c r="E95" s="15" t="s">
        <v>78</v>
      </c>
      <c r="F95" s="15" t="s">
        <v>79</v>
      </c>
      <c r="G95" s="15">
        <v>1</v>
      </c>
      <c r="H95" s="16">
        <v>1</v>
      </c>
      <c r="I95" s="53"/>
      <c r="J95" s="30"/>
      <c r="K95" s="32"/>
      <c r="L95" s="86">
        <v>1000</v>
      </c>
      <c r="M95" s="143"/>
      <c r="N95" s="106">
        <f t="shared" si="23"/>
        <v>1000</v>
      </c>
      <c r="O95" s="169">
        <v>1500</v>
      </c>
      <c r="P95" s="143"/>
      <c r="Q95" s="106">
        <f t="shared" si="24"/>
        <v>1500</v>
      </c>
      <c r="R95" s="22">
        <v>1000</v>
      </c>
      <c r="S95" s="143"/>
      <c r="T95" s="146">
        <f t="shared" si="25"/>
        <v>1000</v>
      </c>
      <c r="U95" s="248"/>
    </row>
    <row r="96" spans="1:21" ht="15" customHeight="1" x14ac:dyDescent="0.2">
      <c r="A96" s="79" t="s">
        <v>167</v>
      </c>
      <c r="B96" s="44" t="s">
        <v>109</v>
      </c>
      <c r="C96" s="74"/>
      <c r="D96" s="73" t="s">
        <v>184</v>
      </c>
      <c r="E96" s="15" t="s">
        <v>78</v>
      </c>
      <c r="F96" s="15" t="s">
        <v>79</v>
      </c>
      <c r="G96" s="15">
        <v>1</v>
      </c>
      <c r="H96" s="16">
        <v>1</v>
      </c>
      <c r="I96" s="53"/>
      <c r="J96" s="30"/>
      <c r="K96" s="32"/>
      <c r="L96" s="86">
        <v>1000</v>
      </c>
      <c r="M96" s="143"/>
      <c r="N96" s="106">
        <f t="shared" si="23"/>
        <v>1000</v>
      </c>
      <c r="O96" s="169">
        <v>1500</v>
      </c>
      <c r="P96" s="143"/>
      <c r="Q96" s="106">
        <f t="shared" si="24"/>
        <v>1500</v>
      </c>
      <c r="R96" s="22">
        <v>1000</v>
      </c>
      <c r="S96" s="143"/>
      <c r="T96" s="146">
        <f t="shared" si="25"/>
        <v>1000</v>
      </c>
      <c r="U96" s="248"/>
    </row>
    <row r="97" spans="1:21" ht="15" customHeight="1" x14ac:dyDescent="0.2">
      <c r="A97" s="79" t="s">
        <v>168</v>
      </c>
      <c r="B97" s="44" t="s">
        <v>110</v>
      </c>
      <c r="C97" s="74"/>
      <c r="D97" s="73" t="s">
        <v>184</v>
      </c>
      <c r="E97" s="15" t="s">
        <v>78</v>
      </c>
      <c r="F97" s="15" t="s">
        <v>79</v>
      </c>
      <c r="G97" s="15">
        <v>1</v>
      </c>
      <c r="H97" s="16">
        <v>1</v>
      </c>
      <c r="I97" s="53"/>
      <c r="J97" s="30"/>
      <c r="K97" s="32"/>
      <c r="L97" s="86">
        <v>1000</v>
      </c>
      <c r="M97" s="143"/>
      <c r="N97" s="106">
        <f t="shared" si="23"/>
        <v>1000</v>
      </c>
      <c r="O97" s="169">
        <v>1500</v>
      </c>
      <c r="P97" s="143"/>
      <c r="Q97" s="106">
        <f t="shared" si="24"/>
        <v>1500</v>
      </c>
      <c r="R97" s="22">
        <v>1000</v>
      </c>
      <c r="S97" s="143"/>
      <c r="T97" s="146">
        <f t="shared" si="25"/>
        <v>1000</v>
      </c>
      <c r="U97" s="248"/>
    </row>
    <row r="98" spans="1:21" ht="15" customHeight="1" x14ac:dyDescent="0.2">
      <c r="A98" s="79" t="s">
        <v>169</v>
      </c>
      <c r="B98" s="45" t="s">
        <v>111</v>
      </c>
      <c r="C98" s="73"/>
      <c r="D98" s="73" t="s">
        <v>184</v>
      </c>
      <c r="E98" s="15" t="s">
        <v>78</v>
      </c>
      <c r="F98" s="15" t="s">
        <v>79</v>
      </c>
      <c r="G98" s="15">
        <v>1</v>
      </c>
      <c r="H98" s="16">
        <v>1</v>
      </c>
      <c r="I98" s="53"/>
      <c r="J98" s="30"/>
      <c r="K98" s="32"/>
      <c r="L98" s="86">
        <v>1000</v>
      </c>
      <c r="M98" s="143"/>
      <c r="N98" s="106">
        <f t="shared" si="23"/>
        <v>1000</v>
      </c>
      <c r="O98" s="169">
        <v>1500</v>
      </c>
      <c r="P98" s="143"/>
      <c r="Q98" s="106">
        <f t="shared" si="24"/>
        <v>1500</v>
      </c>
      <c r="R98" s="22">
        <v>1000</v>
      </c>
      <c r="S98" s="143"/>
      <c r="T98" s="146">
        <f t="shared" si="25"/>
        <v>1000</v>
      </c>
      <c r="U98" s="248"/>
    </row>
    <row r="99" spans="1:21" ht="15" customHeight="1" x14ac:dyDescent="0.2">
      <c r="A99" s="79" t="s">
        <v>170</v>
      </c>
      <c r="B99" s="44" t="s">
        <v>112</v>
      </c>
      <c r="C99" s="74"/>
      <c r="D99" s="73" t="s">
        <v>184</v>
      </c>
      <c r="E99" s="15" t="s">
        <v>78</v>
      </c>
      <c r="F99" s="15" t="s">
        <v>79</v>
      </c>
      <c r="G99" s="15">
        <v>1</v>
      </c>
      <c r="H99" s="16">
        <v>1</v>
      </c>
      <c r="I99" s="53"/>
      <c r="J99" s="30"/>
      <c r="K99" s="32"/>
      <c r="L99" s="86">
        <v>1000</v>
      </c>
      <c r="M99" s="143"/>
      <c r="N99" s="106">
        <f t="shared" si="23"/>
        <v>1000</v>
      </c>
      <c r="O99" s="169">
        <v>1500</v>
      </c>
      <c r="P99" s="143"/>
      <c r="Q99" s="106">
        <f t="shared" si="24"/>
        <v>1500</v>
      </c>
      <c r="R99" s="22">
        <v>1000</v>
      </c>
      <c r="S99" s="143"/>
      <c r="T99" s="146">
        <f t="shared" si="25"/>
        <v>1000</v>
      </c>
      <c r="U99" s="248"/>
    </row>
    <row r="100" spans="1:21" ht="15" customHeight="1" x14ac:dyDescent="0.2">
      <c r="A100" s="79" t="s">
        <v>171</v>
      </c>
      <c r="B100" s="44" t="s">
        <v>113</v>
      </c>
      <c r="C100" s="74"/>
      <c r="D100" s="73" t="s">
        <v>184</v>
      </c>
      <c r="E100" s="15" t="s">
        <v>78</v>
      </c>
      <c r="F100" s="15" t="s">
        <v>79</v>
      </c>
      <c r="G100" s="15">
        <v>1</v>
      </c>
      <c r="H100" s="16">
        <v>1</v>
      </c>
      <c r="I100" s="53"/>
      <c r="J100" s="30"/>
      <c r="K100" s="32"/>
      <c r="L100" s="86">
        <v>1000</v>
      </c>
      <c r="M100" s="143"/>
      <c r="N100" s="106">
        <f t="shared" si="23"/>
        <v>1000</v>
      </c>
      <c r="O100" s="169">
        <v>1500</v>
      </c>
      <c r="P100" s="143"/>
      <c r="Q100" s="106">
        <f t="shared" si="24"/>
        <v>1500</v>
      </c>
      <c r="R100" s="22">
        <v>1000</v>
      </c>
      <c r="S100" s="143"/>
      <c r="T100" s="146">
        <f t="shared" si="25"/>
        <v>1000</v>
      </c>
      <c r="U100" s="248"/>
    </row>
    <row r="101" spans="1:21" ht="15" customHeight="1" x14ac:dyDescent="0.2">
      <c r="A101" s="79" t="s">
        <v>172</v>
      </c>
      <c r="B101" s="44" t="s">
        <v>210</v>
      </c>
      <c r="C101" s="74"/>
      <c r="D101" s="73" t="s">
        <v>184</v>
      </c>
      <c r="E101" s="15" t="s">
        <v>78</v>
      </c>
      <c r="F101" s="15" t="s">
        <v>79</v>
      </c>
      <c r="G101" s="15">
        <v>1</v>
      </c>
      <c r="H101" s="16">
        <v>1</v>
      </c>
      <c r="I101" s="53"/>
      <c r="J101" s="30"/>
      <c r="K101" s="32"/>
      <c r="L101" s="86">
        <v>1000</v>
      </c>
      <c r="M101" s="143"/>
      <c r="N101" s="106">
        <f t="shared" si="23"/>
        <v>1000</v>
      </c>
      <c r="O101" s="169">
        <v>1500</v>
      </c>
      <c r="P101" s="143"/>
      <c r="Q101" s="106">
        <f t="shared" si="24"/>
        <v>1500</v>
      </c>
      <c r="R101" s="22">
        <v>1000</v>
      </c>
      <c r="S101" s="143"/>
      <c r="T101" s="146">
        <f t="shared" si="25"/>
        <v>1000</v>
      </c>
      <c r="U101" s="248"/>
    </row>
    <row r="102" spans="1:21" ht="15" customHeight="1" x14ac:dyDescent="0.2">
      <c r="A102" s="79" t="s">
        <v>173</v>
      </c>
      <c r="B102" s="44" t="s">
        <v>114</v>
      </c>
      <c r="C102" s="74"/>
      <c r="D102" s="73" t="s">
        <v>184</v>
      </c>
      <c r="E102" s="15" t="s">
        <v>78</v>
      </c>
      <c r="F102" s="15" t="s">
        <v>79</v>
      </c>
      <c r="G102" s="15">
        <v>1</v>
      </c>
      <c r="H102" s="16">
        <v>1</v>
      </c>
      <c r="I102" s="53"/>
      <c r="J102" s="30"/>
      <c r="K102" s="32"/>
      <c r="L102" s="86">
        <v>1000</v>
      </c>
      <c r="M102" s="143"/>
      <c r="N102" s="106">
        <f t="shared" si="23"/>
        <v>1000</v>
      </c>
      <c r="O102" s="169">
        <v>1500</v>
      </c>
      <c r="P102" s="143"/>
      <c r="Q102" s="106">
        <f t="shared" si="24"/>
        <v>1500</v>
      </c>
      <c r="R102" s="22">
        <v>1000</v>
      </c>
      <c r="S102" s="143"/>
      <c r="T102" s="146">
        <f t="shared" si="25"/>
        <v>1000</v>
      </c>
      <c r="U102" s="248"/>
    </row>
    <row r="103" spans="1:21" ht="15" customHeight="1" x14ac:dyDescent="0.2">
      <c r="A103" s="79" t="s">
        <v>174</v>
      </c>
      <c r="B103" s="14" t="s">
        <v>126</v>
      </c>
      <c r="C103" s="15"/>
      <c r="D103" s="73" t="s">
        <v>184</v>
      </c>
      <c r="E103" s="46" t="s">
        <v>78</v>
      </c>
      <c r="F103" s="46" t="s">
        <v>79</v>
      </c>
      <c r="G103" s="46">
        <v>1</v>
      </c>
      <c r="H103" s="16">
        <v>1</v>
      </c>
      <c r="I103" s="53"/>
      <c r="J103" s="30"/>
      <c r="K103" s="32"/>
      <c r="L103" s="86">
        <v>1000</v>
      </c>
      <c r="M103" s="143"/>
      <c r="N103" s="106">
        <f t="shared" si="23"/>
        <v>1000</v>
      </c>
      <c r="O103" s="169">
        <v>1500</v>
      </c>
      <c r="P103" s="143"/>
      <c r="Q103" s="106">
        <f t="shared" si="24"/>
        <v>1500</v>
      </c>
      <c r="R103" s="22">
        <v>1000</v>
      </c>
      <c r="S103" s="143"/>
      <c r="T103" s="146">
        <f t="shared" si="25"/>
        <v>1000</v>
      </c>
      <c r="U103" s="248"/>
    </row>
    <row r="104" spans="1:21" ht="15" customHeight="1" x14ac:dyDescent="0.2">
      <c r="A104" s="79" t="s">
        <v>175</v>
      </c>
      <c r="B104" s="14" t="s">
        <v>103</v>
      </c>
      <c r="C104" s="15"/>
      <c r="D104" s="73" t="s">
        <v>184</v>
      </c>
      <c r="E104" s="46" t="s">
        <v>78</v>
      </c>
      <c r="F104" s="46" t="s">
        <v>79</v>
      </c>
      <c r="G104" s="46">
        <v>2</v>
      </c>
      <c r="H104" s="16">
        <v>2</v>
      </c>
      <c r="I104" s="53"/>
      <c r="J104" s="30"/>
      <c r="K104" s="32"/>
      <c r="L104" s="86">
        <v>1000</v>
      </c>
      <c r="M104" s="143"/>
      <c r="N104" s="106">
        <f t="shared" si="23"/>
        <v>1000</v>
      </c>
      <c r="O104" s="169">
        <v>1500</v>
      </c>
      <c r="P104" s="143"/>
      <c r="Q104" s="106">
        <f t="shared" si="24"/>
        <v>1500</v>
      </c>
      <c r="R104" s="22">
        <v>1000</v>
      </c>
      <c r="S104" s="143"/>
      <c r="T104" s="146">
        <f t="shared" si="25"/>
        <v>1000</v>
      </c>
      <c r="U104" s="248"/>
    </row>
    <row r="105" spans="1:21" ht="15" customHeight="1" x14ac:dyDescent="0.2">
      <c r="A105" s="79" t="s">
        <v>176</v>
      </c>
      <c r="B105" s="14" t="s">
        <v>105</v>
      </c>
      <c r="C105" s="15"/>
      <c r="D105" s="73" t="s">
        <v>184</v>
      </c>
      <c r="E105" s="15" t="s">
        <v>78</v>
      </c>
      <c r="F105" s="15" t="s">
        <v>79</v>
      </c>
      <c r="G105" s="15">
        <v>1</v>
      </c>
      <c r="H105" s="16">
        <v>1</v>
      </c>
      <c r="I105" s="53"/>
      <c r="J105" s="30"/>
      <c r="K105" s="32"/>
      <c r="L105" s="86">
        <v>1000</v>
      </c>
      <c r="M105" s="143"/>
      <c r="N105" s="106">
        <f t="shared" si="23"/>
        <v>1000</v>
      </c>
      <c r="O105" s="169">
        <v>1500</v>
      </c>
      <c r="P105" s="143"/>
      <c r="Q105" s="106">
        <f t="shared" si="24"/>
        <v>1500</v>
      </c>
      <c r="R105" s="22">
        <v>1000</v>
      </c>
      <c r="S105" s="143"/>
      <c r="T105" s="146">
        <f t="shared" si="25"/>
        <v>1000</v>
      </c>
      <c r="U105" s="248"/>
    </row>
    <row r="106" spans="1:21" ht="15" customHeight="1" x14ac:dyDescent="0.2">
      <c r="A106" s="79" t="s">
        <v>177</v>
      </c>
      <c r="B106" s="14" t="s">
        <v>104</v>
      </c>
      <c r="C106" s="15"/>
      <c r="D106" s="73" t="s">
        <v>184</v>
      </c>
      <c r="E106" s="15" t="s">
        <v>78</v>
      </c>
      <c r="F106" s="15" t="s">
        <v>79</v>
      </c>
      <c r="G106" s="15">
        <v>1</v>
      </c>
      <c r="H106" s="16">
        <v>1</v>
      </c>
      <c r="I106" s="53"/>
      <c r="J106" s="30"/>
      <c r="K106" s="32"/>
      <c r="L106" s="86">
        <v>1000</v>
      </c>
      <c r="M106" s="143"/>
      <c r="N106" s="106">
        <f t="shared" si="23"/>
        <v>1000</v>
      </c>
      <c r="O106" s="169">
        <v>1500</v>
      </c>
      <c r="P106" s="143"/>
      <c r="Q106" s="106">
        <f t="shared" si="24"/>
        <v>1500</v>
      </c>
      <c r="R106" s="22">
        <v>1000</v>
      </c>
      <c r="S106" s="143"/>
      <c r="T106" s="146">
        <f t="shared" si="25"/>
        <v>1000</v>
      </c>
      <c r="U106" s="248"/>
    </row>
    <row r="107" spans="1:21" ht="15" customHeight="1" thickBot="1" x14ac:dyDescent="0.25">
      <c r="A107" s="79" t="s">
        <v>178</v>
      </c>
      <c r="B107" s="14" t="s">
        <v>107</v>
      </c>
      <c r="C107" s="15"/>
      <c r="D107" s="73" t="s">
        <v>184</v>
      </c>
      <c r="E107" s="15" t="s">
        <v>78</v>
      </c>
      <c r="F107" s="15" t="s">
        <v>79</v>
      </c>
      <c r="G107" s="15">
        <v>1</v>
      </c>
      <c r="H107" s="16">
        <v>1</v>
      </c>
      <c r="I107" s="53"/>
      <c r="J107" s="30"/>
      <c r="K107" s="32"/>
      <c r="L107" s="86">
        <v>1000</v>
      </c>
      <c r="M107" s="143"/>
      <c r="N107" s="106">
        <f t="shared" si="23"/>
        <v>1000</v>
      </c>
      <c r="O107" s="169">
        <v>1500</v>
      </c>
      <c r="P107" s="143"/>
      <c r="Q107" s="106">
        <f t="shared" si="24"/>
        <v>1500</v>
      </c>
      <c r="R107" s="22">
        <v>1000</v>
      </c>
      <c r="S107" s="143"/>
      <c r="T107" s="146">
        <f t="shared" si="25"/>
        <v>1000</v>
      </c>
      <c r="U107" s="248"/>
    </row>
    <row r="108" spans="1:21" ht="14.25" thickTop="1" thickBot="1" x14ac:dyDescent="0.25">
      <c r="A108" s="147"/>
      <c r="B108" s="148"/>
      <c r="C108" s="149"/>
      <c r="D108" s="150"/>
      <c r="E108" s="150"/>
      <c r="F108" s="150"/>
      <c r="G108" s="150"/>
      <c r="H108" s="150"/>
      <c r="I108" s="151"/>
      <c r="J108" s="150"/>
      <c r="K108" s="150"/>
      <c r="L108" s="151"/>
      <c r="M108" s="152"/>
      <c r="N108" s="151"/>
      <c r="O108" s="151"/>
      <c r="P108" s="151"/>
      <c r="Q108" s="151"/>
      <c r="R108" s="151"/>
      <c r="S108" s="151"/>
      <c r="T108" s="151"/>
      <c r="U108" s="153"/>
    </row>
    <row r="109" spans="1:21" ht="15" customHeight="1" thickTop="1" x14ac:dyDescent="0.2">
      <c r="A109" s="384" t="s">
        <v>0</v>
      </c>
      <c r="B109" s="386" t="s">
        <v>202</v>
      </c>
      <c r="C109" s="388" t="s">
        <v>203</v>
      </c>
      <c r="D109" s="390" t="s">
        <v>193</v>
      </c>
      <c r="E109" s="392" t="s">
        <v>204</v>
      </c>
      <c r="F109" s="394" t="s">
        <v>6</v>
      </c>
      <c r="G109" s="395"/>
      <c r="H109" s="395"/>
      <c r="I109" s="171"/>
      <c r="J109" s="396"/>
      <c r="K109" s="172"/>
      <c r="L109" s="397"/>
      <c r="M109" s="397"/>
      <c r="N109" s="397"/>
      <c r="O109" s="173"/>
      <c r="P109" s="174"/>
      <c r="Q109" s="175"/>
      <c r="U109" s="176"/>
    </row>
    <row r="110" spans="1:21" ht="26.25" thickBot="1" x14ac:dyDescent="0.25">
      <c r="A110" s="385"/>
      <c r="B110" s="387"/>
      <c r="C110" s="389"/>
      <c r="D110" s="391"/>
      <c r="E110" s="393"/>
      <c r="F110" s="177" t="s">
        <v>193</v>
      </c>
      <c r="G110" s="178" t="s">
        <v>192</v>
      </c>
      <c r="H110" s="179" t="s">
        <v>191</v>
      </c>
      <c r="I110" s="171"/>
      <c r="J110" s="396"/>
      <c r="K110" s="172"/>
      <c r="L110" s="180"/>
      <c r="M110" s="181"/>
      <c r="N110" s="181"/>
      <c r="O110" s="173"/>
      <c r="P110" s="174"/>
      <c r="Q110" s="175"/>
      <c r="U110" s="176"/>
    </row>
    <row r="111" spans="1:21" s="3" customFormat="1" ht="20.25" customHeight="1" thickTop="1" thickBot="1" x14ac:dyDescent="0.35">
      <c r="A111" s="182" t="s">
        <v>205</v>
      </c>
      <c r="B111" s="2" t="s">
        <v>206</v>
      </c>
      <c r="C111" s="2"/>
      <c r="D111" s="2"/>
      <c r="E111" s="2"/>
      <c r="F111" s="2"/>
      <c r="G111" s="2"/>
      <c r="H111" s="2"/>
      <c r="I111" s="183"/>
      <c r="J111" s="184"/>
      <c r="K111" s="184"/>
      <c r="L111" s="184"/>
      <c r="M111" s="184"/>
      <c r="N111" s="184"/>
      <c r="O111" s="185"/>
      <c r="P111" s="186"/>
      <c r="Q111" s="185"/>
      <c r="U111" s="176"/>
    </row>
    <row r="112" spans="1:21" s="197" customFormat="1" ht="15" customHeight="1" thickTop="1" thickBot="1" x14ac:dyDescent="0.25">
      <c r="A112" s="187" t="s">
        <v>207</v>
      </c>
      <c r="B112" s="188" t="s">
        <v>208</v>
      </c>
      <c r="C112" s="189" t="s">
        <v>209</v>
      </c>
      <c r="D112" s="190">
        <v>250</v>
      </c>
      <c r="E112" s="191">
        <v>100</v>
      </c>
      <c r="F112" s="192">
        <f>D112*E112</f>
        <v>25000</v>
      </c>
      <c r="G112" s="128"/>
      <c r="H112" s="193">
        <f>F112*(1-G112)</f>
        <v>25000</v>
      </c>
      <c r="I112" s="194"/>
      <c r="J112" s="195"/>
      <c r="K112" s="196"/>
      <c r="L112" s="173"/>
      <c r="M112" s="174"/>
      <c r="N112" s="175"/>
      <c r="O112" s="173"/>
      <c r="P112" s="174"/>
      <c r="Q112" s="175"/>
      <c r="U112" s="176"/>
    </row>
    <row r="113" spans="1:21" ht="15.75" thickTop="1" thickBot="1" x14ac:dyDescent="0.25">
      <c r="A113" s="198"/>
      <c r="B113" s="199"/>
      <c r="C113" s="199"/>
      <c r="D113" s="199"/>
      <c r="E113" s="199"/>
      <c r="F113" s="199"/>
      <c r="G113" s="199"/>
      <c r="H113" s="199"/>
      <c r="I113" s="154"/>
      <c r="J113" s="199"/>
      <c r="K113" s="199"/>
      <c r="L113" s="154"/>
      <c r="M113" s="200"/>
      <c r="N113" s="154"/>
      <c r="O113" s="154"/>
      <c r="P113" s="154"/>
      <c r="Q113" s="154"/>
      <c r="R113" s="154"/>
      <c r="S113" s="154"/>
      <c r="T113" s="154"/>
      <c r="U113" s="176"/>
    </row>
    <row r="114" spans="1:21" ht="21" customHeight="1" thickTop="1" thickBot="1" x14ac:dyDescent="0.35">
      <c r="A114" s="201"/>
      <c r="B114" s="202"/>
      <c r="C114" s="398" t="s">
        <v>197</v>
      </c>
      <c r="D114" s="399"/>
      <c r="E114" s="399"/>
      <c r="F114" s="399"/>
      <c r="G114" s="399"/>
      <c r="H114" s="399"/>
      <c r="I114" s="399"/>
      <c r="J114" s="399"/>
      <c r="K114" s="399"/>
      <c r="L114" s="399"/>
      <c r="M114" s="399"/>
      <c r="N114" s="399"/>
      <c r="O114" s="400"/>
      <c r="P114" s="154"/>
      <c r="Q114" s="154"/>
      <c r="R114" s="154"/>
      <c r="S114" s="154"/>
      <c r="T114" s="154"/>
      <c r="U114" s="176"/>
    </row>
    <row r="115" spans="1:21" ht="28.5" customHeight="1" thickTop="1" thickBot="1" x14ac:dyDescent="0.25">
      <c r="A115" s="201"/>
      <c r="B115" s="202"/>
      <c r="C115" s="164"/>
      <c r="D115" s="165"/>
      <c r="E115" s="214"/>
      <c r="F115" s="215"/>
      <c r="G115" s="215"/>
      <c r="H115" s="215"/>
      <c r="I115" s="215"/>
      <c r="J115" s="215"/>
      <c r="K115" s="215"/>
      <c r="L115" s="215"/>
      <c r="M115" s="207" t="s">
        <v>200</v>
      </c>
      <c r="N115" s="208"/>
      <c r="O115" s="209"/>
      <c r="P115" s="154"/>
      <c r="Q115" s="154"/>
      <c r="R115" s="154"/>
      <c r="S115" s="154"/>
      <c r="T115" s="154"/>
      <c r="U115" s="155"/>
    </row>
    <row r="116" spans="1:21" s="158" customFormat="1" ht="20.25" customHeight="1" thickTop="1" x14ac:dyDescent="0.25">
      <c r="A116" s="203"/>
      <c r="B116" s="204"/>
      <c r="C116" s="156">
        <v>1</v>
      </c>
      <c r="D116" s="222" t="s">
        <v>193</v>
      </c>
      <c r="E116" s="210" t="s">
        <v>188</v>
      </c>
      <c r="F116" s="211"/>
      <c r="G116" s="211"/>
      <c r="H116" s="211"/>
      <c r="I116" s="211"/>
      <c r="J116" s="211"/>
      <c r="K116" s="211"/>
      <c r="L116" s="211"/>
      <c r="M116" s="216">
        <f>SUM(L5:L107)</f>
        <v>112600</v>
      </c>
      <c r="N116" s="217"/>
      <c r="O116" s="218"/>
      <c r="P116" s="168"/>
      <c r="Q116" s="168"/>
      <c r="R116" s="168"/>
      <c r="S116" s="168"/>
      <c r="T116" s="168"/>
      <c r="U116" s="157"/>
    </row>
    <row r="117" spans="1:21" s="158" customFormat="1" ht="19.5" customHeight="1" x14ac:dyDescent="0.25">
      <c r="A117" s="203"/>
      <c r="B117" s="204"/>
      <c r="C117" s="159">
        <v>2</v>
      </c>
      <c r="D117" s="222"/>
      <c r="E117" s="212" t="s">
        <v>198</v>
      </c>
      <c r="F117" s="213"/>
      <c r="G117" s="213"/>
      <c r="H117" s="213"/>
      <c r="I117" s="213"/>
      <c r="J117" s="213"/>
      <c r="K117" s="213"/>
      <c r="L117" s="213"/>
      <c r="M117" s="219">
        <f>SUM(O5:O107)</f>
        <v>296500</v>
      </c>
      <c r="N117" s="220"/>
      <c r="O117" s="221"/>
      <c r="P117" s="168"/>
      <c r="Q117" s="168"/>
      <c r="R117" s="168"/>
      <c r="S117" s="168"/>
      <c r="T117" s="168"/>
      <c r="U117" s="157"/>
    </row>
    <row r="118" spans="1:21" s="158" customFormat="1" ht="19.5" customHeight="1" x14ac:dyDescent="0.25">
      <c r="A118" s="203"/>
      <c r="B118" s="204"/>
      <c r="C118" s="159">
        <v>3</v>
      </c>
      <c r="D118" s="222"/>
      <c r="E118" s="212" t="s">
        <v>195</v>
      </c>
      <c r="F118" s="213"/>
      <c r="G118" s="213"/>
      <c r="H118" s="213"/>
      <c r="I118" s="213"/>
      <c r="J118" s="213"/>
      <c r="K118" s="213"/>
      <c r="L118" s="213"/>
      <c r="M118" s="219">
        <f>SUM(R5:R107)</f>
        <v>107800</v>
      </c>
      <c r="N118" s="220"/>
      <c r="O118" s="221"/>
      <c r="P118" s="168"/>
      <c r="Q118" s="168"/>
      <c r="R118" s="168"/>
      <c r="S118" s="168"/>
      <c r="T118" s="168"/>
      <c r="U118" s="157"/>
    </row>
    <row r="119" spans="1:21" s="158" customFormat="1" ht="19.5" customHeight="1" x14ac:dyDescent="0.25">
      <c r="A119" s="203"/>
      <c r="B119" s="204"/>
      <c r="C119" s="205">
        <v>4</v>
      </c>
      <c r="D119" s="222"/>
      <c r="E119" s="212" t="s">
        <v>206</v>
      </c>
      <c r="F119" s="213"/>
      <c r="G119" s="213"/>
      <c r="H119" s="213"/>
      <c r="I119" s="213"/>
      <c r="J119" s="213"/>
      <c r="K119" s="213"/>
      <c r="L119" s="224"/>
      <c r="M119" s="219">
        <f>F112</f>
        <v>25000</v>
      </c>
      <c r="N119" s="220"/>
      <c r="O119" s="221"/>
      <c r="P119" s="168"/>
      <c r="Q119" s="168"/>
      <c r="R119" s="168"/>
      <c r="S119" s="168"/>
      <c r="T119" s="168"/>
      <c r="U119" s="157"/>
    </row>
    <row r="120" spans="1:21" s="158" customFormat="1" ht="19.5" thickBot="1" x14ac:dyDescent="0.3">
      <c r="A120" s="203"/>
      <c r="B120" s="204"/>
      <c r="C120" s="160">
        <v>5</v>
      </c>
      <c r="D120" s="223"/>
      <c r="E120" s="225" t="s">
        <v>196</v>
      </c>
      <c r="F120" s="226"/>
      <c r="G120" s="226"/>
      <c r="H120" s="226"/>
      <c r="I120" s="226"/>
      <c r="J120" s="226"/>
      <c r="K120" s="226"/>
      <c r="L120" s="226"/>
      <c r="M120" s="227">
        <f>SUM(M116:M118)</f>
        <v>516900</v>
      </c>
      <c r="N120" s="228"/>
      <c r="O120" s="229"/>
      <c r="P120" s="168"/>
      <c r="Q120" s="168"/>
      <c r="R120" s="168"/>
      <c r="S120" s="168"/>
      <c r="T120" s="168"/>
      <c r="U120" s="157"/>
    </row>
    <row r="121" spans="1:21" s="158" customFormat="1" ht="20.25" customHeight="1" thickTop="1" x14ac:dyDescent="0.3">
      <c r="A121" s="203"/>
      <c r="B121" s="204"/>
      <c r="C121" s="163">
        <v>6</v>
      </c>
      <c r="D121" s="401" t="s">
        <v>191</v>
      </c>
      <c r="E121" s="403" t="s">
        <v>188</v>
      </c>
      <c r="F121" s="404"/>
      <c r="G121" s="404"/>
      <c r="H121" s="404"/>
      <c r="I121" s="404"/>
      <c r="J121" s="404"/>
      <c r="K121" s="404"/>
      <c r="L121" s="404"/>
      <c r="M121" s="405">
        <f>SUM(N5:N107)</f>
        <v>112600</v>
      </c>
      <c r="N121" s="406"/>
      <c r="O121" s="407"/>
      <c r="P121" s="168"/>
      <c r="Q121" s="168"/>
      <c r="R121" s="168"/>
      <c r="S121" s="168"/>
      <c r="T121" s="168"/>
      <c r="U121" s="157"/>
    </row>
    <row r="122" spans="1:21" s="158" customFormat="1" ht="19.5" customHeight="1" x14ac:dyDescent="0.3">
      <c r="A122" s="203"/>
      <c r="B122" s="204"/>
      <c r="C122" s="161">
        <v>7</v>
      </c>
      <c r="D122" s="401"/>
      <c r="E122" s="408" t="s">
        <v>194</v>
      </c>
      <c r="F122" s="409"/>
      <c r="G122" s="409"/>
      <c r="H122" s="409"/>
      <c r="I122" s="409"/>
      <c r="J122" s="409"/>
      <c r="K122" s="409"/>
      <c r="L122" s="409"/>
      <c r="M122" s="410">
        <f>SUM(Q5:Q107)</f>
        <v>296500</v>
      </c>
      <c r="N122" s="411"/>
      <c r="O122" s="412"/>
      <c r="P122" s="168"/>
      <c r="Q122" s="168"/>
      <c r="R122" s="168"/>
      <c r="S122" s="168"/>
      <c r="T122" s="168"/>
      <c r="U122" s="157"/>
    </row>
    <row r="123" spans="1:21" s="158" customFormat="1" ht="19.5" customHeight="1" x14ac:dyDescent="0.3">
      <c r="A123" s="203"/>
      <c r="B123" s="204"/>
      <c r="C123" s="161">
        <v>8</v>
      </c>
      <c r="D123" s="401"/>
      <c r="E123" s="408" t="s">
        <v>195</v>
      </c>
      <c r="F123" s="409"/>
      <c r="G123" s="409"/>
      <c r="H123" s="409"/>
      <c r="I123" s="409"/>
      <c r="J123" s="409"/>
      <c r="K123" s="409"/>
      <c r="L123" s="409"/>
      <c r="M123" s="410">
        <f>SUM(T5:T107)</f>
        <v>107800</v>
      </c>
      <c r="N123" s="411"/>
      <c r="O123" s="412"/>
      <c r="P123" s="168"/>
      <c r="Q123" s="168"/>
      <c r="R123" s="168"/>
      <c r="S123" s="168"/>
      <c r="T123" s="168"/>
      <c r="U123" s="157"/>
    </row>
    <row r="124" spans="1:21" s="158" customFormat="1" ht="19.5" customHeight="1" x14ac:dyDescent="0.3">
      <c r="A124" s="203"/>
      <c r="B124" s="204"/>
      <c r="C124" s="206">
        <v>9</v>
      </c>
      <c r="D124" s="401"/>
      <c r="E124" s="413" t="s">
        <v>206</v>
      </c>
      <c r="F124" s="414"/>
      <c r="G124" s="414"/>
      <c r="H124" s="414"/>
      <c r="I124" s="414"/>
      <c r="J124" s="414"/>
      <c r="K124" s="414"/>
      <c r="L124" s="415"/>
      <c r="M124" s="410">
        <f>H112</f>
        <v>25000</v>
      </c>
      <c r="N124" s="411"/>
      <c r="O124" s="412"/>
      <c r="P124" s="168"/>
      <c r="Q124" s="168"/>
      <c r="R124" s="168"/>
      <c r="S124" s="168"/>
      <c r="T124" s="168"/>
      <c r="U124" s="157"/>
    </row>
    <row r="125" spans="1:21" s="158" customFormat="1" ht="20.25" thickBot="1" x14ac:dyDescent="0.35">
      <c r="A125" s="203"/>
      <c r="B125" s="204"/>
      <c r="C125" s="162">
        <v>10</v>
      </c>
      <c r="D125" s="402"/>
      <c r="E125" s="416" t="s">
        <v>196</v>
      </c>
      <c r="F125" s="417"/>
      <c r="G125" s="417"/>
      <c r="H125" s="417"/>
      <c r="I125" s="417"/>
      <c r="J125" s="417"/>
      <c r="K125" s="417"/>
      <c r="L125" s="417"/>
      <c r="M125" s="418">
        <f>SUM(M121:M123)</f>
        <v>516900</v>
      </c>
      <c r="N125" s="419"/>
      <c r="O125" s="420"/>
      <c r="P125" s="168"/>
      <c r="Q125" s="168"/>
      <c r="R125" s="168"/>
      <c r="S125" s="168"/>
      <c r="T125" s="168"/>
      <c r="U125" s="157"/>
    </row>
    <row r="126" spans="1:21" ht="13.5" thickTop="1" x14ac:dyDescent="0.2"/>
  </sheetData>
  <mergeCells count="192">
    <mergeCell ref="D121:D125"/>
    <mergeCell ref="E121:L121"/>
    <mergeCell ref="M121:O121"/>
    <mergeCell ref="E122:L122"/>
    <mergeCell ref="M122:O122"/>
    <mergeCell ref="E123:L123"/>
    <mergeCell ref="M123:O123"/>
    <mergeCell ref="E124:L124"/>
    <mergeCell ref="M124:O124"/>
    <mergeCell ref="E125:L125"/>
    <mergeCell ref="M125:O125"/>
    <mergeCell ref="A109:A110"/>
    <mergeCell ref="B109:B110"/>
    <mergeCell ref="C109:C110"/>
    <mergeCell ref="D109:D110"/>
    <mergeCell ref="E109:E110"/>
    <mergeCell ref="F109:H109"/>
    <mergeCell ref="J109:J110"/>
    <mergeCell ref="L109:N109"/>
    <mergeCell ref="C114:O114"/>
    <mergeCell ref="Q4:Q5"/>
    <mergeCell ref="R3:T3"/>
    <mergeCell ref="R4:R5"/>
    <mergeCell ref="S4:S5"/>
    <mergeCell ref="T4:T5"/>
    <mergeCell ref="E20:E24"/>
    <mergeCell ref="F20:F24"/>
    <mergeCell ref="F25:F27"/>
    <mergeCell ref="R77:R81"/>
    <mergeCell ref="F35:F36"/>
    <mergeCell ref="O38:O42"/>
    <mergeCell ref="R38:R42"/>
    <mergeCell ref="O20:O24"/>
    <mergeCell ref="R20:R24"/>
    <mergeCell ref="E77:E81"/>
    <mergeCell ref="F77:F81"/>
    <mergeCell ref="G77:G81"/>
    <mergeCell ref="R35:R36"/>
    <mergeCell ref="O77:O81"/>
    <mergeCell ref="M20:M24"/>
    <mergeCell ref="N20:N24"/>
    <mergeCell ref="M77:M81"/>
    <mergeCell ref="N77:N81"/>
    <mergeCell ref="G20:G24"/>
    <mergeCell ref="A1:U1"/>
    <mergeCell ref="J2:K2"/>
    <mergeCell ref="B2:H2"/>
    <mergeCell ref="A2:A5"/>
    <mergeCell ref="B3:B5"/>
    <mergeCell ref="C4:C5"/>
    <mergeCell ref="D4:D5"/>
    <mergeCell ref="E3:E5"/>
    <mergeCell ref="F3:F5"/>
    <mergeCell ref="G3:G5"/>
    <mergeCell ref="H3:H5"/>
    <mergeCell ref="I3:I5"/>
    <mergeCell ref="J3:J5"/>
    <mergeCell ref="K3:K5"/>
    <mergeCell ref="L2:T2"/>
    <mergeCell ref="C3:D3"/>
    <mergeCell ref="U2:U5"/>
    <mergeCell ref="L3:N3"/>
    <mergeCell ref="L4:L5"/>
    <mergeCell ref="M4:M5"/>
    <mergeCell ref="N4:N5"/>
    <mergeCell ref="O3:Q3"/>
    <mergeCell ref="O4:O5"/>
    <mergeCell ref="P4:P5"/>
    <mergeCell ref="A30:A32"/>
    <mergeCell ref="B30:B32"/>
    <mergeCell ref="L77:L81"/>
    <mergeCell ref="L25:L27"/>
    <mergeCell ref="L30:L32"/>
    <mergeCell ref="L35:L36"/>
    <mergeCell ref="L38:L42"/>
    <mergeCell ref="L47:L49"/>
    <mergeCell ref="L70:L73"/>
    <mergeCell ref="H47:H49"/>
    <mergeCell ref="C47:C49"/>
    <mergeCell ref="C70:C73"/>
    <mergeCell ref="B70:B73"/>
    <mergeCell ref="B77:B81"/>
    <mergeCell ref="E25:E27"/>
    <mergeCell ref="H77:H81"/>
    <mergeCell ref="E70:E73"/>
    <mergeCell ref="F70:F73"/>
    <mergeCell ref="G70:G73"/>
    <mergeCell ref="H70:H73"/>
    <mergeCell ref="U35:U36"/>
    <mergeCell ref="H35:H36"/>
    <mergeCell ref="U30:U32"/>
    <mergeCell ref="B38:B42"/>
    <mergeCell ref="G38:G42"/>
    <mergeCell ref="H38:H42"/>
    <mergeCell ref="B25:B27"/>
    <mergeCell ref="G25:G27"/>
    <mergeCell ref="O25:O27"/>
    <mergeCell ref="R25:R27"/>
    <mergeCell ref="G35:G36"/>
    <mergeCell ref="E35:E36"/>
    <mergeCell ref="M35:M36"/>
    <mergeCell ref="N35:N36"/>
    <mergeCell ref="P35:P36"/>
    <mergeCell ref="M25:M27"/>
    <mergeCell ref="O30:O32"/>
    <mergeCell ref="O35:O36"/>
    <mergeCell ref="H20:H24"/>
    <mergeCell ref="E30:E32"/>
    <mergeCell ref="F30:F32"/>
    <mergeCell ref="E38:E42"/>
    <mergeCell ref="F38:F42"/>
    <mergeCell ref="G30:G32"/>
    <mergeCell ref="H30:H32"/>
    <mergeCell ref="L20:L24"/>
    <mergeCell ref="H25:H27"/>
    <mergeCell ref="P20:P24"/>
    <mergeCell ref="B47:B49"/>
    <mergeCell ref="E47:E49"/>
    <mergeCell ref="F47:F49"/>
    <mergeCell ref="G47:G49"/>
    <mergeCell ref="O47:O49"/>
    <mergeCell ref="R47:R49"/>
    <mergeCell ref="U47:U49"/>
    <mergeCell ref="O70:O73"/>
    <mergeCell ref="R70:R73"/>
    <mergeCell ref="U70:U73"/>
    <mergeCell ref="S35:S36"/>
    <mergeCell ref="T35:T36"/>
    <mergeCell ref="M38:M42"/>
    <mergeCell ref="N38:N42"/>
    <mergeCell ref="P38:P42"/>
    <mergeCell ref="Q38:Q42"/>
    <mergeCell ref="S38:S42"/>
    <mergeCell ref="T38:T42"/>
    <mergeCell ref="B20:B24"/>
    <mergeCell ref="U20:U24"/>
    <mergeCell ref="R30:R32"/>
    <mergeCell ref="U25:U27"/>
    <mergeCell ref="U38:U42"/>
    <mergeCell ref="U89:U107"/>
    <mergeCell ref="D77:D81"/>
    <mergeCell ref="C20:C24"/>
    <mergeCell ref="C25:C27"/>
    <mergeCell ref="C30:C32"/>
    <mergeCell ref="D20:D24"/>
    <mergeCell ref="C35:C36"/>
    <mergeCell ref="C38:C42"/>
    <mergeCell ref="U77:U81"/>
    <mergeCell ref="Q20:Q24"/>
    <mergeCell ref="S20:S24"/>
    <mergeCell ref="T20:T24"/>
    <mergeCell ref="N25:N27"/>
    <mergeCell ref="P25:P27"/>
    <mergeCell ref="Q25:Q27"/>
    <mergeCell ref="S25:S27"/>
    <mergeCell ref="T25:T27"/>
    <mergeCell ref="M30:M32"/>
    <mergeCell ref="N30:N32"/>
    <mergeCell ref="P30:P32"/>
    <mergeCell ref="Q30:Q32"/>
    <mergeCell ref="S30:S32"/>
    <mergeCell ref="T30:T32"/>
    <mergeCell ref="Q35:Q36"/>
    <mergeCell ref="P77:P81"/>
    <mergeCell ref="Q77:Q81"/>
    <mergeCell ref="S77:S81"/>
    <mergeCell ref="T77:T81"/>
    <mergeCell ref="M47:M49"/>
    <mergeCell ref="N47:N49"/>
    <mergeCell ref="P47:P49"/>
    <mergeCell ref="Q47:Q49"/>
    <mergeCell ref="S47:S49"/>
    <mergeCell ref="T47:T49"/>
    <mergeCell ref="M70:M73"/>
    <mergeCell ref="N70:N73"/>
    <mergeCell ref="P70:P73"/>
    <mergeCell ref="Q70:Q73"/>
    <mergeCell ref="S70:S73"/>
    <mergeCell ref="T70:T73"/>
    <mergeCell ref="M115:O115"/>
    <mergeCell ref="E116:L116"/>
    <mergeCell ref="E117:L117"/>
    <mergeCell ref="E118:L118"/>
    <mergeCell ref="E115:L115"/>
    <mergeCell ref="M116:O116"/>
    <mergeCell ref="M117:O117"/>
    <mergeCell ref="M118:O118"/>
    <mergeCell ref="D116:D120"/>
    <mergeCell ref="E119:L119"/>
    <mergeCell ref="M119:O119"/>
    <mergeCell ref="E120:L120"/>
    <mergeCell ref="M120:O120"/>
  </mergeCells>
  <pageMargins left="0.39370078740157483" right="0.39370078740157483" top="0.59055118110236227" bottom="1.3385826771653544" header="0.59055118110236227" footer="0.59055118110236227"/>
  <pageSetup paperSize="9" scale="38" orientation="portrait" r:id="rId1"/>
  <headerFooter alignWithMargins="0">
    <oddFooter>&amp;L&amp;C&amp;"Arial"&amp;9 &amp;Bרח' המגשימים 6, קרית מטלון, פתח-תקוה 49348, טל: 03-9204880, פקס: 03-9210678,  www.gadir.co.il&amp;B &amp;R</oddFooter>
  </headerFooter>
  <rowBreaks count="1" manualBreakCount="1">
    <brk id="81" max="20" man="1"/>
  </rowBreaks>
  <ignoredErrors>
    <ignoredError sqref="A7:A87 A88:A1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11.1.21</vt:lpstr>
      <vt:lpstr>'11.1.21'!WPrint_Area_W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liat_l</dc:creator>
  <cp:lastModifiedBy>משה חליאוה [Moshe Haliva]</cp:lastModifiedBy>
  <dcterms:created xsi:type="dcterms:W3CDTF">2013-12-15T09:26:31Z</dcterms:created>
  <dcterms:modified xsi:type="dcterms:W3CDTF">2021-08-03T08:16:11Z</dcterms:modified>
</cp:coreProperties>
</file>